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1315" windowHeight="9780" activeTab="1"/>
  </bookViews>
  <sheets>
    <sheet name="Valor del Sitio" sheetId="1" r:id="rId1"/>
    <sheet name="Suceptibilidad de Degradación" sheetId="2" r:id="rId2"/>
    <sheet name="Risk degra y protección" sheetId="3" r:id="rId3"/>
  </sheets>
  <calcPr calcId="144525"/>
</workbook>
</file>

<file path=xl/calcChain.xml><?xml version="1.0" encoding="utf-8"?>
<calcChain xmlns="http://schemas.openxmlformats.org/spreadsheetml/2006/main">
  <c r="J88" i="2" l="1"/>
  <c r="J87" i="2"/>
  <c r="J86" i="2"/>
  <c r="J85" i="2"/>
  <c r="J82" i="2"/>
  <c r="J81" i="2"/>
  <c r="J80" i="2"/>
  <c r="J79" i="2"/>
  <c r="J76" i="2"/>
  <c r="J75" i="2"/>
  <c r="J74" i="2"/>
  <c r="J71" i="2"/>
  <c r="J70" i="2"/>
  <c r="J69" i="2"/>
  <c r="J68" i="2"/>
  <c r="J65" i="2"/>
  <c r="J64" i="2"/>
  <c r="J63" i="2"/>
  <c r="J60" i="2"/>
  <c r="J59" i="2"/>
  <c r="J58" i="2"/>
  <c r="J57" i="2"/>
  <c r="J54" i="2"/>
  <c r="J53" i="2"/>
  <c r="J52" i="2"/>
  <c r="J51" i="2"/>
  <c r="J48" i="2"/>
  <c r="J47" i="2"/>
  <c r="J46" i="2"/>
  <c r="J45" i="2"/>
  <c r="J42" i="2"/>
  <c r="J41" i="2"/>
  <c r="J40" i="2"/>
  <c r="J39" i="2"/>
  <c r="H29" i="2"/>
  <c r="H23" i="2"/>
  <c r="H16" i="2"/>
  <c r="K134" i="1"/>
  <c r="K133" i="1"/>
  <c r="K132" i="1"/>
  <c r="K131" i="1"/>
  <c r="K127" i="1"/>
  <c r="K126" i="1"/>
  <c r="K125" i="1"/>
  <c r="K124" i="1"/>
  <c r="K120" i="1"/>
  <c r="K119" i="1"/>
  <c r="K118" i="1"/>
  <c r="K117" i="1"/>
  <c r="K113" i="1"/>
  <c r="K112" i="1"/>
  <c r="K111" i="1"/>
  <c r="K110" i="1"/>
  <c r="K106" i="1"/>
  <c r="K105" i="1"/>
  <c r="K104" i="1"/>
  <c r="K103" i="1"/>
  <c r="K99" i="1"/>
  <c r="K98" i="1"/>
  <c r="K97" i="1"/>
  <c r="K96" i="1"/>
  <c r="K92" i="1"/>
  <c r="K91" i="1"/>
  <c r="K90" i="1"/>
  <c r="K89" i="1"/>
  <c r="K85" i="1"/>
  <c r="K84" i="1"/>
  <c r="K83" i="1"/>
  <c r="K82" i="1"/>
  <c r="K78" i="1"/>
  <c r="K77" i="1"/>
  <c r="K76" i="1"/>
  <c r="K72" i="1"/>
  <c r="K71" i="1"/>
  <c r="K70" i="1"/>
  <c r="K69" i="1"/>
  <c r="K65" i="1"/>
  <c r="K64" i="1"/>
  <c r="K63" i="1"/>
  <c r="K62" i="1"/>
  <c r="K58" i="1"/>
  <c r="K57" i="1"/>
  <c r="K56" i="1"/>
  <c r="K55" i="1"/>
  <c r="K51" i="1"/>
  <c r="K50" i="1"/>
  <c r="K49" i="1"/>
  <c r="K48" i="1"/>
  <c r="K44" i="1"/>
  <c r="K43" i="1"/>
  <c r="K42" i="1"/>
  <c r="K41" i="1"/>
  <c r="K37" i="1"/>
  <c r="K36" i="1"/>
  <c r="K35" i="1"/>
  <c r="K34" i="1"/>
  <c r="K33" i="1"/>
  <c r="K29" i="1"/>
  <c r="K28" i="1"/>
  <c r="K27" i="1"/>
  <c r="K26" i="1"/>
  <c r="K22" i="1"/>
  <c r="K21" i="1"/>
  <c r="K20" i="1"/>
  <c r="K19" i="1"/>
  <c r="K15" i="1"/>
  <c r="K14" i="1"/>
  <c r="K13" i="1"/>
  <c r="I134" i="1"/>
  <c r="I133" i="1"/>
  <c r="I132" i="1"/>
  <c r="I131" i="1"/>
  <c r="I127" i="1"/>
  <c r="I126" i="1"/>
  <c r="I125" i="1"/>
  <c r="I124" i="1"/>
  <c r="I120" i="1"/>
  <c r="I119" i="1"/>
  <c r="I118" i="1"/>
  <c r="I117" i="1"/>
  <c r="I113" i="1"/>
  <c r="I112" i="1"/>
  <c r="I111" i="1"/>
  <c r="I110" i="1"/>
  <c r="I106" i="1"/>
  <c r="I105" i="1"/>
  <c r="I104" i="1"/>
  <c r="I103" i="1"/>
  <c r="I99" i="1"/>
  <c r="I98" i="1"/>
  <c r="I97" i="1"/>
  <c r="I96" i="1"/>
  <c r="I92" i="1"/>
  <c r="I91" i="1"/>
  <c r="I90" i="1"/>
  <c r="I89" i="1"/>
  <c r="I85" i="1"/>
  <c r="I84" i="1"/>
  <c r="I83" i="1"/>
  <c r="I82" i="1"/>
  <c r="I78" i="1"/>
  <c r="I77" i="1"/>
  <c r="I76" i="1"/>
  <c r="I72" i="1"/>
  <c r="I71" i="1"/>
  <c r="I70" i="1"/>
  <c r="I69" i="1"/>
  <c r="I65" i="1"/>
  <c r="I64" i="1"/>
  <c r="I63" i="1"/>
  <c r="I62" i="1"/>
  <c r="I58" i="1"/>
  <c r="I57" i="1"/>
  <c r="I56" i="1"/>
  <c r="I55" i="1"/>
  <c r="I51" i="1"/>
  <c r="I50" i="1"/>
  <c r="I49" i="1"/>
  <c r="I48" i="1"/>
  <c r="I44" i="1"/>
  <c r="I43" i="1"/>
  <c r="I42" i="1"/>
  <c r="I41" i="1"/>
  <c r="I37" i="1"/>
  <c r="I36" i="1"/>
  <c r="I35" i="1"/>
  <c r="I34" i="1"/>
  <c r="I33" i="1"/>
  <c r="I29" i="1"/>
  <c r="I28" i="1"/>
  <c r="I27" i="1"/>
  <c r="I26" i="1"/>
  <c r="I22" i="1"/>
  <c r="I21" i="1"/>
  <c r="I20" i="1"/>
  <c r="I19" i="1"/>
  <c r="I15" i="1"/>
  <c r="I14" i="1"/>
  <c r="I13" i="1"/>
  <c r="G134" i="1"/>
  <c r="G133" i="1"/>
  <c r="G132" i="1"/>
  <c r="G131" i="1"/>
  <c r="G127" i="1"/>
  <c r="G126" i="1"/>
  <c r="G125" i="1"/>
  <c r="G124" i="1"/>
  <c r="G120" i="1"/>
  <c r="G119" i="1"/>
  <c r="G118" i="1"/>
  <c r="G117" i="1"/>
  <c r="G113" i="1"/>
  <c r="G112" i="1"/>
  <c r="G111" i="1"/>
  <c r="G110" i="1"/>
  <c r="G106" i="1"/>
  <c r="G105" i="1"/>
  <c r="G104" i="1"/>
  <c r="G103" i="1"/>
  <c r="G99" i="1"/>
  <c r="G98" i="1"/>
  <c r="G97" i="1"/>
  <c r="G96" i="1"/>
  <c r="G92" i="1"/>
  <c r="G91" i="1"/>
  <c r="G90" i="1"/>
  <c r="G89" i="1"/>
  <c r="G85" i="1"/>
  <c r="G84" i="1"/>
  <c r="G83" i="1"/>
  <c r="G82" i="1"/>
  <c r="G78" i="1"/>
  <c r="G77" i="1"/>
  <c r="G76" i="1"/>
  <c r="G72" i="1"/>
  <c r="G71" i="1"/>
  <c r="G70" i="1"/>
  <c r="G69" i="1"/>
  <c r="G65" i="1"/>
  <c r="G64" i="1"/>
  <c r="G63" i="1"/>
  <c r="G62" i="1"/>
  <c r="G58" i="1"/>
  <c r="G57" i="1"/>
  <c r="G56" i="1"/>
  <c r="G55" i="1"/>
  <c r="G51" i="1"/>
  <c r="G50" i="1"/>
  <c r="G49" i="1"/>
  <c r="G48" i="1"/>
  <c r="G44" i="1"/>
  <c r="G43" i="1"/>
  <c r="G42" i="1"/>
  <c r="G41" i="1"/>
  <c r="G37" i="1"/>
  <c r="G36" i="1"/>
  <c r="G35" i="1"/>
  <c r="G34" i="1"/>
  <c r="G33" i="1"/>
  <c r="G29" i="1"/>
  <c r="G28" i="1"/>
  <c r="G27" i="1"/>
  <c r="G26" i="1"/>
  <c r="G22" i="1"/>
  <c r="G21" i="1"/>
  <c r="G20" i="1"/>
  <c r="G19" i="1"/>
  <c r="G15" i="1"/>
  <c r="G14" i="1"/>
  <c r="G13" i="1"/>
  <c r="K12" i="1"/>
  <c r="I12" i="1"/>
  <c r="G12" i="1"/>
  <c r="G135" i="1" l="1"/>
  <c r="F135" i="1" s="1"/>
  <c r="H89" i="2"/>
  <c r="H91" i="2" s="1"/>
  <c r="H16" i="3" s="1"/>
  <c r="H31" i="2"/>
  <c r="H15" i="3" s="1"/>
  <c r="I135" i="1"/>
  <c r="H135" i="1" s="1"/>
  <c r="K135" i="1"/>
  <c r="J135" i="1" s="1"/>
  <c r="D143" i="1" l="1"/>
  <c r="H13" i="3"/>
  <c r="J26" i="3" s="1"/>
  <c r="D144" i="1"/>
  <c r="H14" i="3"/>
  <c r="D142" i="1"/>
  <c r="H12" i="3"/>
  <c r="H94" i="2"/>
  <c r="H17" i="3" s="1"/>
  <c r="J21" i="3" l="1"/>
  <c r="J25" i="3"/>
  <c r="J29" i="3"/>
  <c r="J22" i="3"/>
  <c r="J30" i="3"/>
  <c r="J23" i="3"/>
  <c r="J31" i="3"/>
  <c r="J27" i="3"/>
  <c r="J24" i="3" l="1"/>
  <c r="J32" i="3"/>
  <c r="J28" i="3"/>
</calcChain>
</file>

<file path=xl/sharedStrings.xml><?xml version="1.0" encoding="utf-8"?>
<sst xmlns="http://schemas.openxmlformats.org/spreadsheetml/2006/main" count="274" uniqueCount="235">
  <si>
    <t>Representatividad</t>
  </si>
  <si>
    <t xml:space="preserve">Carácter de localidad tipo o de referencia </t>
  </si>
  <si>
    <t>Rareza</t>
  </si>
  <si>
    <t xml:space="preserve">Rasgos métricos (vulnerables por la mera visita, como espeleotemas, estructuras geológicas poco consolidadas, etc.). </t>
  </si>
  <si>
    <t>Rasgos decamétricos (no vulnerables por las visitas pero sensibles a actividades antrópicas más agresivas, como secciones estratigráficas, etc.)</t>
  </si>
  <si>
    <t>Rasgos hectométricos (podrían sufrir cierto deterioro por actividades humanas)</t>
  </si>
  <si>
    <t>Rasgos kilométricos (difícilmente deteriorables por actividades humanas)</t>
  </si>
  <si>
    <t>Fragilidad (F)</t>
  </si>
  <si>
    <t xml:space="preserve">Litologías no consolidadas, o consolidadas pero blandas y muy fracturadas y/o meteorizadas </t>
  </si>
  <si>
    <t>Litologías blandas consolidadas, con escasa fracturación y/o meteorización</t>
  </si>
  <si>
    <t>Litologías resistentes o muy resistentes pero con elevada fracturación y/o meteorización</t>
  </si>
  <si>
    <t xml:space="preserve">Litologías muy resistentes (cuarcitas o similares), con escasa fracturación y sin meteorización </t>
  </si>
  <si>
    <t xml:space="preserve">LIG no significativamente afectado por procesos naturales (geológicos o biológicos) </t>
  </si>
  <si>
    <t xml:space="preserve">LIG afectado por procesos naturales (geológicos o biológicos) de escasa relevancia </t>
  </si>
  <si>
    <t xml:space="preserve">LIG afectado por procesos naturales (geológicos o biológicos) de relevancia moderada </t>
  </si>
  <si>
    <t xml:space="preserve">LIG afectado por procesos naturales (geológicos o biológicos) de gran intensidad </t>
  </si>
  <si>
    <t xml:space="preserve">No hay yacimiento paleontológico ni mineralógico o son de difícil expolio </t>
  </si>
  <si>
    <t xml:space="preserve">Yacimiento paleontológico o mineralógico de escaso valor y fácil expolio </t>
  </si>
  <si>
    <t xml:space="preserve">Yacimiento paleontológico o mineralógico de gran valor, con numerosos ejemplares y fácil expolio </t>
  </si>
  <si>
    <t xml:space="preserve">Yacimiento paleontológico o mineralógico, con escasos ejemplares y fácil expolio </t>
  </si>
  <si>
    <t xml:space="preserve">Lugar no amenazado </t>
  </si>
  <si>
    <t>Lugar situado a menos de 100 m de una carretera principal, de 1 km de una actividad industrial, minera, a menos de 2 km de suelo urbano en ciudades de menos de 100.000 habitantes o a menos de 5 km en poblaciones mayores</t>
  </si>
  <si>
    <t>Lugar colindante con una actividad industrial o minera, con suelo urbano no urbanizado o situado a menos de 25 m de una carretera principal.</t>
  </si>
  <si>
    <t>Lugar situado en un polígono industrial, explotación minera, en suelo urbano o en el borde de una carretera principal.</t>
  </si>
  <si>
    <t xml:space="preserve">Interés para la explotación minera o hídrica </t>
  </si>
  <si>
    <t>Vulnerabilidad al expolio</t>
  </si>
  <si>
    <t xml:space="preserve">Régimen de protección del lugar </t>
  </si>
  <si>
    <t>Lugar situado en suelo rural preservado de su transformación mediante la urbanización, por la ordenación territorial y urbanística, o lugar carente de figura alguna de protección.</t>
  </si>
  <si>
    <t>Lugar no fácilmente accesible</t>
  </si>
  <si>
    <t>Lugar fácilmente accesible pero situado lejos de sendas y camuflado por la vegetación</t>
  </si>
  <si>
    <t>Lugar fácilmente accesible, solo camuflado por la vegetación</t>
  </si>
  <si>
    <t>Lugar carente de todo tipo de protección indirecta</t>
  </si>
  <si>
    <t xml:space="preserve">Accesibilidad (agresión potencial) </t>
  </si>
  <si>
    <t xml:space="preserve">No cumple, por defecto, con las tres siguientes premisas (p.e. carretera asfaltada sin posibilidad de aparcar, senda o camino, pista TT, tren turístico, barco, etc.) </t>
  </si>
  <si>
    <t xml:space="preserve">Acceso directo por pista sin asfaltar pero transitable por turismos </t>
  </si>
  <si>
    <t xml:space="preserve">Acceso directo por carretera asfaltada con aparcamiento para turismos </t>
  </si>
  <si>
    <t xml:space="preserve">Acceso directo por carretera asfaltada con aparcamiento para autocar </t>
  </si>
  <si>
    <t xml:space="preserve">Titularidad del suelo y régimen de acceso </t>
  </si>
  <si>
    <t xml:space="preserve">Lugar situado en áreas de acceso restringido y propiedad pública </t>
  </si>
  <si>
    <t xml:space="preserve">Lugar situado en áreas de acceso restringido y propiedad privada </t>
  </si>
  <si>
    <t xml:space="preserve">Lugar situado en áreas de acceso libre (propiedad pública o privada) </t>
  </si>
  <si>
    <t xml:space="preserve">Densidad de población (agresión potencial) </t>
  </si>
  <si>
    <t xml:space="preserve">Menos de 100.000 habitantes en un radio de 50 km </t>
  </si>
  <si>
    <t xml:space="preserve">Más de 100.000 pero menos de 200.000 habitantes en un radio de 50 km </t>
  </si>
  <si>
    <t xml:space="preserve">Entre 200.000 y 1.000.000 habitantes en un radio de 50 km </t>
  </si>
  <si>
    <t xml:space="preserve">Más de 1.000.000 habitantes en un radio de 50 km </t>
  </si>
  <si>
    <t xml:space="preserve">Lugar situado a más de 5 km de áreas recreativas (campings, playas, etc.) </t>
  </si>
  <si>
    <t xml:space="preserve">Lugar situado a menos de 5 km y más de 2 km de áreas recreativas </t>
  </si>
  <si>
    <t xml:space="preserve">Lugar situado a menos de 2 km y más de 500 m de un área recreativa </t>
  </si>
  <si>
    <t xml:space="preserve">Lugar situado a menos de 500 m de un área recreativa </t>
  </si>
  <si>
    <t>Investigado por equipos científicos y objeto tesis doctorales y trabajos publicados referenciados en revistas científicas internacionales .</t>
  </si>
  <si>
    <t>1) Amplitud de relieve alta o bien 2) cursos fluviales caudalosos/grandes láminas de agua (o hielo) o bien 3) variedad cromática notable. También fósiles y/o minerales vistosos .</t>
  </si>
  <si>
    <t>Ilustra de manera clara y expresiva a colectivos de cualquier nivel cultural sobre la importancia o utilidad de la Geología .</t>
  </si>
  <si>
    <t>Proximidad a zonas recreativas (demanda potencial inmediata)</t>
  </si>
  <si>
    <t xml:space="preserve">Entorno socioeconómico </t>
  </si>
  <si>
    <t>Comarca con índices de renta per capita, educación y ocupación similares a la media regional pero inferiores a la media nacional .</t>
  </si>
  <si>
    <t xml:space="preserve">Ilustra contenidos curriculares de cualquier nivel del sistema educativo o está siendo utilizado en actividades didácticas universitarias. </t>
  </si>
  <si>
    <t>Está siendo utilizado habitualmente en actividades didácticas de cualquier nivel del sistema educativo .</t>
  </si>
  <si>
    <t xml:space="preserve">Infraestructura logística </t>
  </si>
  <si>
    <t xml:space="preserve">Densidad de población (demanda potencial inmediata) </t>
  </si>
  <si>
    <t>Accesibilidad Puntos</t>
  </si>
  <si>
    <t xml:space="preserve">Tamaño del LIG </t>
  </si>
  <si>
    <t xml:space="preserve">Proximidad a zonas recreativas (agresión potencial) </t>
  </si>
  <si>
    <t xml:space="preserve"> </t>
  </si>
  <si>
    <t xml:space="preserve">Tabla de valoración </t>
  </si>
  <si>
    <t>Valor Científico</t>
  </si>
  <si>
    <t>Valor Didáctico</t>
  </si>
  <si>
    <t>Valor Turístico</t>
  </si>
  <si>
    <t>RDNC</t>
  </si>
  <si>
    <t xml:space="preserve">Riesgo de degradación del valor científico por amenazas naturales  </t>
  </si>
  <si>
    <t>RDNC = 1/10 • (VC x SDN)</t>
  </si>
  <si>
    <t>Simbolo</t>
  </si>
  <si>
    <t>Formula</t>
  </si>
  <si>
    <t>RDND = 1/10 • (VD x SDN)</t>
  </si>
  <si>
    <t>Riesgo de degradación del valor didáctico por amenazas naturales</t>
  </si>
  <si>
    <t>RDNT = 1/10 • (VT x SDN)</t>
  </si>
  <si>
    <t xml:space="preserve">Riesgo de degradación del valor turístico por amenazas naturales </t>
  </si>
  <si>
    <t xml:space="preserve">RDNT </t>
  </si>
  <si>
    <t>RDN = MAX (RDNC ,RDND ,RDNT)</t>
  </si>
  <si>
    <t xml:space="preserve">Riesgo de degradación del LIG por amenazas naturales </t>
  </si>
  <si>
    <t>RDAC = 1/10 • (VC x SDA)</t>
  </si>
  <si>
    <t xml:space="preserve">Riesgo de degradación del valor científico por amenazas antrópicas </t>
  </si>
  <si>
    <t xml:space="preserve">RDAC </t>
  </si>
  <si>
    <t>RDAT = 1/10 • (VT x SDA)</t>
  </si>
  <si>
    <t xml:space="preserve">RDAT </t>
  </si>
  <si>
    <t>RDA = MAX (RDAC ,RDAD ,RDAT)</t>
  </si>
  <si>
    <t xml:space="preserve">Riesgo de degradación del LIG por amenazas antrópicas </t>
  </si>
  <si>
    <t xml:space="preserve">RDA </t>
  </si>
  <si>
    <t>RDC = 1/10 • (VC x SD)</t>
  </si>
  <si>
    <t xml:space="preserve">Riesgo de degradación del valor científico </t>
  </si>
  <si>
    <t xml:space="preserve">RDC </t>
  </si>
  <si>
    <t xml:space="preserve"> RDD = 1/10 • (VD x SD)</t>
  </si>
  <si>
    <t xml:space="preserve">Riesgo de degradación del valor didáctico </t>
  </si>
  <si>
    <t>RDD</t>
  </si>
  <si>
    <t>RDT = 1/10 • (VT x SD)</t>
  </si>
  <si>
    <t xml:space="preserve">Riesgo de degradación del valor turístico  </t>
  </si>
  <si>
    <t>RDT</t>
  </si>
  <si>
    <t xml:space="preserve"> RD = MAX (RDC ,RDD ,RDT)</t>
  </si>
  <si>
    <t xml:space="preserve">Riesgo de degradación del LIG </t>
  </si>
  <si>
    <t>RD</t>
  </si>
  <si>
    <t xml:space="preserve">Alta (medidas de geoconservación urgentes) </t>
  </si>
  <si>
    <t>Alto. Si RDA &gt; 6,66</t>
  </si>
  <si>
    <t xml:space="preserve">Media (medidas de geoconservación a corto plazo) </t>
  </si>
  <si>
    <t>Medio 3,33 ≤ RDA ≤ 6,66</t>
  </si>
  <si>
    <t>RDA</t>
  </si>
  <si>
    <t xml:space="preserve">Baja (medidas de geoconservación a medio o largo plazo) </t>
  </si>
  <si>
    <t>Bajo 1 ≤ RDA &lt; 3,33</t>
  </si>
  <si>
    <t>Nula (medidas de geoconservación innecesarias o a largo plazo)</t>
  </si>
  <si>
    <t>No significativo Si RDA &lt; 1</t>
  </si>
  <si>
    <t>Peso porcentual</t>
  </si>
  <si>
    <t>indicadores</t>
  </si>
  <si>
    <t>Ingresar un solo valor de indicador</t>
  </si>
  <si>
    <t>Estado de conservación / Integridad</t>
  </si>
  <si>
    <t xml:space="preserve">   indicadores</t>
  </si>
  <si>
    <r>
      <t>Condiciones de observación</t>
    </r>
    <r>
      <rPr>
        <sz val="11"/>
        <color theme="1"/>
        <rFont val="Arial"/>
        <family val="2"/>
      </rPr>
      <t xml:space="preserve"> </t>
    </r>
  </si>
  <si>
    <t>Diversidad geológica (Tipos de interés)</t>
  </si>
  <si>
    <r>
      <t>Contenido/uso didáctico</t>
    </r>
    <r>
      <rPr>
        <sz val="11"/>
        <color theme="1"/>
        <rFont val="Arial"/>
        <family val="2"/>
      </rPr>
      <t xml:space="preserve"> </t>
    </r>
  </si>
  <si>
    <t>Valor de indicador</t>
  </si>
  <si>
    <r>
      <t>Asociación con otros elementos naturales o culturales</t>
    </r>
    <r>
      <rPr>
        <sz val="11"/>
        <color theme="1"/>
        <rFont val="Arial"/>
        <family val="2"/>
      </rPr>
      <t xml:space="preserve"> </t>
    </r>
  </si>
  <si>
    <t xml:space="preserve">Espectacularidad o belleza </t>
  </si>
  <si>
    <t xml:space="preserve">Contenido/uso divulgativo </t>
  </si>
  <si>
    <r>
      <t>Posibilidad de realizar actividades recreativas, turísticas o de ocio</t>
    </r>
    <r>
      <rPr>
        <sz val="11"/>
        <color theme="1"/>
        <rFont val="Arial"/>
        <family val="2"/>
      </rPr>
      <t xml:space="preserve"> </t>
    </r>
  </si>
  <si>
    <t>calculo VC</t>
  </si>
  <si>
    <t>Calculo VD</t>
  </si>
  <si>
    <t>Calculo VT</t>
  </si>
  <si>
    <t>Resultados</t>
  </si>
  <si>
    <r>
      <t>S</t>
    </r>
    <r>
      <rPr>
        <b/>
        <vertAlign val="subscript"/>
        <sz val="16"/>
        <color theme="1"/>
        <rFont val="Calibri"/>
        <family val="2"/>
        <scheme val="minor"/>
      </rPr>
      <t>DN</t>
    </r>
    <r>
      <rPr>
        <b/>
        <sz val="16"/>
        <color theme="1"/>
        <rFont val="Calibri"/>
        <family val="2"/>
        <scheme val="minor"/>
      </rPr>
      <t>=</t>
    </r>
  </si>
  <si>
    <r>
      <t>Susceptibilidad De Degradación Natural (S</t>
    </r>
    <r>
      <rPr>
        <b/>
        <vertAlign val="subscript"/>
        <sz val="14"/>
        <color rgb="FF000000"/>
        <rFont val="Calibri"/>
        <family val="2"/>
        <scheme val="minor"/>
      </rPr>
      <t>DN</t>
    </r>
    <r>
      <rPr>
        <b/>
        <sz val="14"/>
        <color rgb="FF000000"/>
        <rFont val="Calibri"/>
        <family val="2"/>
        <scheme val="minor"/>
      </rPr>
      <t>)</t>
    </r>
  </si>
  <si>
    <r>
      <t>Factor tamaño del LIG (E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>)</t>
    </r>
  </si>
  <si>
    <r>
      <t>Amenazas naturales (A</t>
    </r>
    <r>
      <rPr>
        <b/>
        <vertAlign val="subscript"/>
        <sz val="11"/>
        <rFont val="Arial"/>
        <family val="2"/>
      </rPr>
      <t>N</t>
    </r>
    <r>
      <rPr>
        <b/>
        <sz val="11"/>
        <rFont val="Arial"/>
        <family val="2"/>
      </rPr>
      <t>)</t>
    </r>
  </si>
  <si>
    <r>
      <t>S</t>
    </r>
    <r>
      <rPr>
        <b/>
        <vertAlign val="subscript"/>
        <sz val="16"/>
        <color theme="1"/>
        <rFont val="Calibri"/>
        <family val="2"/>
        <scheme val="minor"/>
      </rPr>
      <t>DA</t>
    </r>
    <r>
      <rPr>
        <b/>
        <sz val="16"/>
        <color theme="1"/>
        <rFont val="Calibri"/>
        <family val="2"/>
        <scheme val="minor"/>
      </rPr>
      <t>=</t>
    </r>
  </si>
  <si>
    <t>SD=</t>
  </si>
  <si>
    <t>Indicadores</t>
  </si>
  <si>
    <t>calculo SDA</t>
  </si>
  <si>
    <r>
      <t>Estimación de la Susceptibilidad De Degradación (S</t>
    </r>
    <r>
      <rPr>
        <b/>
        <vertAlign val="subscript"/>
        <sz val="18"/>
        <color rgb="FF000000"/>
        <rFont val="Calibri"/>
        <family val="2"/>
        <scheme val="minor"/>
      </rPr>
      <t>D</t>
    </r>
    <r>
      <rPr>
        <b/>
        <sz val="18"/>
        <color rgb="FF000000"/>
        <rFont val="Calibri"/>
        <family val="2"/>
        <scheme val="minor"/>
      </rPr>
      <t>) (Fragilidad y Vulnerabilidad)</t>
    </r>
  </si>
  <si>
    <t>Proximidad a actividades antropicas (infraestructuras)</t>
  </si>
  <si>
    <t xml:space="preserve">Protección física o indirecta </t>
  </si>
  <si>
    <t>RDN</t>
  </si>
  <si>
    <t xml:space="preserve">RDND </t>
  </si>
  <si>
    <t>Riesgo de Degradación (no debe ingresar nada)</t>
  </si>
  <si>
    <t>VC</t>
  </si>
  <si>
    <t>VD</t>
  </si>
  <si>
    <t>VT</t>
  </si>
  <si>
    <t>SDN</t>
  </si>
  <si>
    <t>SDA</t>
  </si>
  <si>
    <t>Susceptibilidad de degradación del LIG</t>
  </si>
  <si>
    <t xml:space="preserve"> SD = ½ (SDN + SDA)</t>
  </si>
  <si>
    <t>Valor científico del LIG</t>
  </si>
  <si>
    <t xml:space="preserve">Valor didáctico del LIG </t>
  </si>
  <si>
    <t>Valor turístico-recreativo del LIG</t>
  </si>
  <si>
    <t xml:space="preserve">Susceptibilidad de degradación natural </t>
  </si>
  <si>
    <t>Susceptibilidad de degradación antrópica</t>
  </si>
  <si>
    <t>Estimación de Necesidad/ Prioridad / de Protección (En base a Amenazas Antrópicas)</t>
  </si>
  <si>
    <t>Riesgo de degradación del valor didáctico por amenazas antrópicas</t>
  </si>
  <si>
    <t>Riesgo de degradación del valor turístico por amenazas antrópicas antrópicas</t>
  </si>
  <si>
    <t>RDAD</t>
  </si>
  <si>
    <t>RDAD = 1/10 • (VD x SDA)</t>
  </si>
  <si>
    <t>No modificar contenido</t>
  </si>
  <si>
    <t>Espacio para ingreso valores</t>
  </si>
  <si>
    <t>Datos de entrada (provienen de los cálculos previos, no debe ingresar nada)</t>
  </si>
  <si>
    <t>Cálculo del Riesgo de Degradación y Estimación de la prioridad de protección.</t>
  </si>
  <si>
    <r>
      <t>Susceptibilidad De Degradación Antrópica (S</t>
    </r>
    <r>
      <rPr>
        <b/>
        <vertAlign val="subscript"/>
        <sz val="14"/>
        <color rgb="FF000000"/>
        <rFont val="Calibri"/>
        <family val="2"/>
        <scheme val="minor"/>
      </rPr>
      <t>DA</t>
    </r>
    <r>
      <rPr>
        <b/>
        <sz val="14"/>
        <color rgb="FF000000"/>
        <rFont val="Calibri"/>
        <family val="2"/>
        <scheme val="minor"/>
      </rPr>
      <t>)</t>
    </r>
  </si>
  <si>
    <t xml:space="preserve">Grado de conocimiento científico del lugar </t>
  </si>
  <si>
    <t>Sustancia sin interés o de escaso interés y sin explotaciones en la zona</t>
  </si>
  <si>
    <t xml:space="preserve">Sustancia de escaso o moderado interés y de la que ya hay explotaciones alternativas en la zona </t>
  </si>
  <si>
    <t xml:space="preserve">Sustancia de gran interés y de la que ya hay explotaciones alternativas en la zona </t>
  </si>
  <si>
    <t>Sustancia de gran interés y de la que no hay explotaciones alternativas en la zona</t>
  </si>
  <si>
    <t>Lugar situado en parques nacionales o naturales, reservas naturales u otra figura con plan de ordenación y guardería .</t>
  </si>
  <si>
    <t>Lugar con figura de protección pero no sujeta a plan de ordenación y sin guardería También bienes de interés cultural en razón a su contenido paleontólogico / arqueológico .</t>
  </si>
  <si>
    <t>Poco útil como modelo para representar, aunque sea parcialmente, un rasgo o proceso.</t>
  </si>
  <si>
    <t xml:space="preserve">Útil como modelo para representar parcialmente un rasgo o proceso. </t>
  </si>
  <si>
    <t>Útil como modelo para representar, en su globalidad, un rasgo o proceso.</t>
  </si>
  <si>
    <t>Mejor ejemplo conocido, a nivel del dominio/marco geológico considerado, para representar, en su globalidad, un rasgo o proceso.</t>
  </si>
  <si>
    <t xml:space="preserve">No cumple, por defecto, con las tres siguientes premisas. </t>
  </si>
  <si>
    <r>
      <t>Localidad de referencia regional/</t>
    </r>
    <r>
      <rPr>
        <sz val="10"/>
        <color rgb="FFFF0000"/>
        <rFont val="Calibri"/>
        <family val="2"/>
        <scheme val="minor"/>
      </rPr>
      <t>naciona</t>
    </r>
    <r>
      <rPr>
        <sz val="10"/>
        <rFont val="Calibri"/>
        <family val="2"/>
        <scheme val="minor"/>
      </rPr>
      <t>l.</t>
    </r>
  </si>
  <si>
    <t>Localidad de referencia (metalogénica, petrológica, mineralógica, tectónica, estratigráfica etc.) utilizada internacionalmente, o localidad tipo de fósiles o biozonas de amplio uso científico .</t>
  </si>
  <si>
    <t>No existen trabajos publicados ni tesis de ningun tipo sobre el lugar (grado, doctorado, especialización , maestría, etc) sobre el lugar .</t>
  </si>
  <si>
    <t>Existen trabajos publicados y/o tesis  (grado, doctorado, especialización , maestría, etc) sobre el lugar .</t>
  </si>
  <si>
    <t xml:space="preserve">Investigado por equipos científicos y objeto de tesis doctorales y trabajos publicados referenciados en revistas científicas nacionales. </t>
  </si>
  <si>
    <t>Fuertemente degradado: el lugar está prácticamente destruido.</t>
  </si>
  <si>
    <t>Degradado: el lugar presenta deterioros importantes.</t>
  </si>
  <si>
    <t>Alterado: con deterioros que impiden apreciar algunas características de interés.</t>
  </si>
  <si>
    <t>Favorable con alteraciones: algunos deterioros que no afectan de manera determinante al valor o interés del lugar.</t>
  </si>
  <si>
    <t xml:space="preserve">Favorable: el LIG en cuestión se encuentra bien conservado, prácticamente íntegro. </t>
  </si>
  <si>
    <t>Con elementos que enmascaran fuertemente las características de interés.</t>
  </si>
  <si>
    <t>Con elementos que enmascaran el lugar y que impiden apreciar algunas características de interés.</t>
  </si>
  <si>
    <t xml:space="preserve">Con algún elemento que no impide observar el lugar en su integridad, aunque sea con dificultad. </t>
  </si>
  <si>
    <t xml:space="preserve">Perfectamente observable en su integridad con facilidad. </t>
  </si>
  <si>
    <t xml:space="preserve">Existen bastantes lugares similares en la región. </t>
  </si>
  <si>
    <t xml:space="preserve">Uno de los escasos ejemplos conocidos a nivel regional. </t>
  </si>
  <si>
    <t>Único ejemplo conocido a nivel regional.</t>
  </si>
  <si>
    <t>Único ejemplo conocido a nivel nacional (o internacional).</t>
  </si>
  <si>
    <t xml:space="preserve">El lugar sólo presenta el tipo de interés principal. </t>
  </si>
  <si>
    <t xml:space="preserve">El lugar presenta otro tipo de interés, además del principal, no relevante. </t>
  </si>
  <si>
    <t xml:space="preserve">El Lugar presenta 2 tipos de interés, además del principal, o uno sólo pero relevante. </t>
  </si>
  <si>
    <t xml:space="preserve">El lugar presenta 3 o más tipos de interés, además del principal, o sólo dos más pero ambos relevantes. </t>
  </si>
  <si>
    <t xml:space="preserve">Ilustra contenidos curriculares universitarios. </t>
  </si>
  <si>
    <t xml:space="preserve">Alojamiento y restaurante para grupos de hasta 20 personas a menos de 25 km. </t>
  </si>
  <si>
    <t xml:space="preserve">Alojamiento y restaurante para grupos de 40 personas a menos de 25 km. </t>
  </si>
  <si>
    <t xml:space="preserve">Alojamiento y restaurante para grupos de 40 personas a menos de 5 km. </t>
  </si>
  <si>
    <t xml:space="preserve">Menos de 200.000 habitantes en un radio de 50 km. </t>
  </si>
  <si>
    <t xml:space="preserve">Entre 200.000 y 1.000.000 habitantes en un radio de 50 km. </t>
  </si>
  <si>
    <t xml:space="preserve">Más de 1.000.000 habitantes en un radio de 50 km. </t>
  </si>
  <si>
    <t xml:space="preserve">No cumple, por defecto, con las tres siguientes premisas (carretera asfaltada sin posibilidad de aparcar, senda o camino, pista TT, barco, etc.). </t>
  </si>
  <si>
    <t xml:space="preserve">Acceso directo por pista sin asfaltar pero transitable por turismos. </t>
  </si>
  <si>
    <t xml:space="preserve">Acceso directo por carretera asfaltada con aparcamiento para turismos o port tren turístico. </t>
  </si>
  <si>
    <t xml:space="preserve">Acceso directo por carretera asfaltada con aparcamiento para autocar. </t>
  </si>
  <si>
    <t xml:space="preserve">Rasgos métricos (vulnerables por las visitas, como espeleotemas, etc.). </t>
  </si>
  <si>
    <t xml:space="preserve">Rasgos decamétricos (no vulnerables por las visitas pero sensibles a actividades antrópicas más agresivas). </t>
  </si>
  <si>
    <t>Rasgos hectométricos (podrían sufrir cierto deterioro por actividades humanas).</t>
  </si>
  <si>
    <t>Rasgos kilométricos (difícilmente deteriorables por actividades humanas).</t>
  </si>
  <si>
    <t xml:space="preserve">No existen elementos del patrimonio natural o cultural en un radio de 5 km. </t>
  </si>
  <si>
    <t xml:space="preserve">Presencia de un único elemento del patrimonio natural o cultural en un radio de 5 km. </t>
  </si>
  <si>
    <t xml:space="preserve">Presencia de varios elementos del patrimonio natural o cultural en un radio de 5 km. </t>
  </si>
  <si>
    <t>Presencia de varios elementos tanto del patrimonio natural como del cultural en un radio de 5 km.</t>
  </si>
  <si>
    <t xml:space="preserve">Coincidencia de dos de tres características 1), 2) y 3). También fósiles o minerales espectaculares. </t>
  </si>
  <si>
    <t>Coincidencia de las características 1), 2) y 3) .</t>
  </si>
  <si>
    <t xml:space="preserve">Ilustra de manera clara y expresiva a colectivos de cierto nivel cultural. </t>
  </si>
  <si>
    <t>Está siendo utilizado habitualmente para actividades divulgativas.</t>
  </si>
  <si>
    <t xml:space="preserve">Sin posibilidades turísticas ni de realizar actividades recreativas. </t>
  </si>
  <si>
    <t xml:space="preserve">Posibilidades turísticas o bien posibilidad de realizar actividades recreativas. </t>
  </si>
  <si>
    <t>Posibilidades turísticas y posibilidad de realizar actividades recreativas.</t>
  </si>
  <si>
    <t xml:space="preserve">Existen actividades organizadas. </t>
  </si>
  <si>
    <t xml:space="preserve">Lugar situado a más de 5 km de áreas recreativas (campings, playas, etc.). </t>
  </si>
  <si>
    <t>Lugar situado a menos de 5 km y más de 2 km de áreas recreativas.</t>
  </si>
  <si>
    <t xml:space="preserve">Lugar situado a menos de 2 km y más de 500 m de un área recreativa. </t>
  </si>
  <si>
    <t>Lugar situado a menos de 500 m de un área recreativa.</t>
  </si>
  <si>
    <t>Comarca con índices de renta per capita, educación y ocupación superiores a la media regional.</t>
  </si>
  <si>
    <t>Comarca con índices de renta per capita, educación y ocupación inferiores a la media regional.</t>
  </si>
  <si>
    <t>Lugar situado en comarca con declive socioeconómico.</t>
  </si>
  <si>
    <t>Peso porcentual Científico</t>
  </si>
  <si>
    <t>Peso porcentual Didáctico</t>
  </si>
  <si>
    <t>Peso porcentual Turístico</t>
  </si>
  <si>
    <r>
      <t xml:space="preserve">Estratotipo aceptado por la IUGS </t>
    </r>
    <r>
      <rPr>
        <sz val="10"/>
        <rFont val="Calibri"/>
        <family val="2"/>
      </rPr>
      <t>u otra asociación internacional.</t>
    </r>
  </si>
  <si>
    <t>Criterios para la valoración de los Sitios/Lugares de Interés Geológico en: Científico, Educativo/Didáctico o Turístico/Recreativo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</si>
</sst>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Arial"/>
      <family val="2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4"/>
      <color rgb="FF000000"/>
      <name val="Calibri"/>
      <family val="2"/>
      <scheme val="minor"/>
    </font>
    <font>
      <b/>
      <vertAlign val="subscript"/>
      <sz val="11"/>
      <name val="Arial"/>
      <family val="2"/>
    </font>
    <font>
      <b/>
      <vertAlign val="subscript"/>
      <sz val="1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0" fillId="0" borderId="0" xfId="0" applyFont="1"/>
    <xf numFmtId="0" fontId="0" fillId="0" borderId="0" xfId="0" applyAlignment="1">
      <alignment textRotation="90"/>
    </xf>
    <xf numFmtId="0" fontId="11" fillId="0" borderId="1" xfId="0" applyFont="1" applyBorder="1"/>
    <xf numFmtId="0" fontId="11" fillId="0" borderId="0" xfId="0" applyFont="1" applyBorder="1"/>
    <xf numFmtId="0" fontId="13" fillId="0" borderId="0" xfId="0" applyFont="1" applyBorder="1"/>
    <xf numFmtId="0" fontId="13" fillId="0" borderId="2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15" fillId="0" borderId="0" xfId="0" applyFont="1"/>
    <xf numFmtId="0" fontId="16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6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7" fillId="0" borderId="6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3" xfId="0" applyFont="1" applyBorder="1"/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8" fillId="5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165" fontId="6" fillId="0" borderId="12" xfId="0" applyNumberFormat="1" applyFont="1" applyBorder="1" applyAlignment="1">
      <alignment horizontal="left"/>
    </xf>
    <xf numFmtId="0" fontId="19" fillId="0" borderId="0" xfId="0" applyFont="1" applyAlignment="1"/>
    <xf numFmtId="0" fontId="0" fillId="0" borderId="0" xfId="0" applyFill="1"/>
    <xf numFmtId="0" fontId="3" fillId="0" borderId="0" xfId="0" applyFont="1" applyFill="1"/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Border="1"/>
    <xf numFmtId="0" fontId="0" fillId="4" borderId="9" xfId="0" applyFill="1" applyBorder="1"/>
    <xf numFmtId="0" fontId="8" fillId="4" borderId="9" xfId="0" applyFont="1" applyFill="1" applyBorder="1"/>
    <xf numFmtId="2" fontId="26" fillId="3" borderId="5" xfId="0" applyNumberFormat="1" applyFont="1" applyFill="1" applyBorder="1" applyAlignment="1">
      <alignment horizontal="center"/>
    </xf>
    <xf numFmtId="2" fontId="26" fillId="3" borderId="7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7" fillId="4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" borderId="17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2" fontId="7" fillId="4" borderId="10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1" fillId="6" borderId="6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8" xfId="0" applyFont="1" applyFill="1" applyBorder="1"/>
    <xf numFmtId="0" fontId="0" fillId="6" borderId="9" xfId="0" applyFill="1" applyBorder="1"/>
    <xf numFmtId="0" fontId="0" fillId="6" borderId="9" xfId="0" applyFill="1" applyBorder="1" applyAlignment="1">
      <alignment horizontal="center"/>
    </xf>
    <xf numFmtId="0" fontId="0" fillId="6" borderId="3" xfId="0" applyFill="1" applyBorder="1"/>
    <xf numFmtId="0" fontId="0" fillId="6" borderId="6" xfId="0" applyFill="1" applyBorder="1"/>
    <xf numFmtId="0" fontId="8" fillId="6" borderId="4" xfId="0" applyFont="1" applyFill="1" applyBorder="1"/>
    <xf numFmtId="0" fontId="8" fillId="6" borderId="0" xfId="0" applyFont="1" applyFill="1" applyBorder="1"/>
    <xf numFmtId="0" fontId="0" fillId="6" borderId="13" xfId="0" applyFill="1" applyBorder="1"/>
    <xf numFmtId="0" fontId="0" fillId="6" borderId="1" xfId="0" applyFill="1" applyBorder="1"/>
    <xf numFmtId="0" fontId="0" fillId="6" borderId="14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15" xfId="0" applyFill="1" applyBorder="1"/>
    <xf numFmtId="0" fontId="0" fillId="6" borderId="2" xfId="0" applyFill="1" applyBorder="1"/>
    <xf numFmtId="0" fontId="0" fillId="6" borderId="16" xfId="0" applyFill="1" applyBorder="1"/>
    <xf numFmtId="0" fontId="20" fillId="0" borderId="0" xfId="0" applyFont="1" applyAlignment="1">
      <alignment vertical="center"/>
    </xf>
    <xf numFmtId="0" fontId="28" fillId="0" borderId="0" xfId="0" applyFont="1"/>
    <xf numFmtId="0" fontId="29" fillId="0" borderId="1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29" fillId="0" borderId="2" xfId="0" applyFont="1" applyFill="1" applyBorder="1"/>
    <xf numFmtId="0" fontId="29" fillId="0" borderId="0" xfId="0" applyFont="1" applyBorder="1"/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3154136</xdr:colOff>
      <xdr:row>139</xdr:row>
      <xdr:rowOff>163284</xdr:rowOff>
    </xdr:from>
    <xdr:to>
      <xdr:col>1</xdr:col>
      <xdr:colOff>10013497</xdr:colOff>
      <xdr:row>143</xdr:row>
      <xdr:rowOff>247650</xdr:rowOff>
    </xdr:to>
    <xdr:sp macro="" textlink="">
      <xdr:nvSpPr>
        <xdr:cNvPr id="3" name="2 CuadroTexto"/>
        <xdr:cNvSpPr txBox="1"/>
      </xdr:nvSpPr>
      <xdr:spPr>
        <a:xfrm>
          <a:off x="3411311" y="28871634"/>
          <a:ext cx="6859361" cy="11416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Como norma general, sujeta a reconsideraciones puntuales, se considerarán Lugares o Sitios de interés geologico de </a:t>
          </a:r>
          <a:r>
            <a:rPr lang="es-AR" sz="1100" b="1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muy alto valor aquéllos que superen los 6,65 puntos</a:t>
          </a:r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de </a:t>
          </a:r>
          <a:r>
            <a:rPr lang="es-AR" sz="1100" b="1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valor alto</a:t>
          </a:r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aquéllos cuyas puntuaciones estén comprendidas </a:t>
          </a:r>
          <a:r>
            <a:rPr lang="es-AR" sz="1100" b="1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entre 3,33 y 6,65</a:t>
          </a:r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y, finalmente, de </a:t>
          </a:r>
          <a:r>
            <a:rPr lang="es-AR" sz="1100" b="1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valor medio</a:t>
          </a:r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aquellos con puntuaciones </a:t>
          </a:r>
          <a:r>
            <a:rPr lang="es-AR" sz="1100" b="1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inferiores a 3,33 puntos</a:t>
          </a:r>
          <a:r>
            <a:rPr lang="es-AR" sz="1100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Aquellos cuyo valor, tanto científico, como didáctico y turístico/recreatico, fuera inferior a 1,25 puntos pueden estar sujetos a reconsideración para su inclusión en un inventario.</a:t>
          </a:r>
          <a:endParaRPr lang="es-A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</xdr:row>
      <xdr:rowOff>182218</xdr:rowOff>
    </xdr:from>
    <xdr:to>
      <xdr:col>2</xdr:col>
      <xdr:colOff>16564</xdr:colOff>
      <xdr:row>7</xdr:row>
      <xdr:rowOff>24848</xdr:rowOff>
    </xdr:to>
    <xdr:sp macro="" textlink="">
      <xdr:nvSpPr>
        <xdr:cNvPr id="4" name="3 CuadroTexto"/>
        <xdr:cNvSpPr txBox="1"/>
      </xdr:nvSpPr>
      <xdr:spPr>
        <a:xfrm>
          <a:off x="1780760" y="563218"/>
          <a:ext cx="7089913" cy="7951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Se valora en 0, 1, 2 o 4 puntos de acuerdo con los indicadores para cada criterio (se </a:t>
          </a:r>
          <a:r>
            <a:rPr lang="es-A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valora 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sólo un indicador). No hay indicador con 3 puntos. Esto es para distinguir mejor a los sitios con 4 puntos. El valor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Científico, Didáctico  y/o Turístico/Recreativo 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es la suma ponderada de los criterios. Los</a:t>
          </a:r>
          <a:r>
            <a:rPr lang="es-A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indicadores pueden estar sujetos a modificación de acuerdo a las realidades de los paises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s-AR" sz="1100"/>
        </a:p>
      </xdr:txBody>
    </xdr:sp>
    <xdr:clientData/>
  </xdr:twoCellAnchor>
  <xdr:twoCellAnchor>
    <xdr:from>
      <xdr:col>1</xdr:col>
      <xdr:colOff>0</xdr:colOff>
      <xdr:row>10</xdr:row>
      <xdr:rowOff>37592</xdr:rowOff>
    </xdr:from>
    <xdr:to>
      <xdr:col>2</xdr:col>
      <xdr:colOff>488674</xdr:colOff>
      <xdr:row>10</xdr:row>
      <xdr:rowOff>402026</xdr:rowOff>
    </xdr:to>
    <xdr:sp macro="" textlink="">
      <xdr:nvSpPr>
        <xdr:cNvPr id="5" name="4 CuadroTexto"/>
        <xdr:cNvSpPr txBox="1"/>
      </xdr:nvSpPr>
      <xdr:spPr>
        <a:xfrm>
          <a:off x="974481" y="1942592"/>
          <a:ext cx="7566481" cy="36443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/>
            <a:t>(Criterio que concierne a la cualidad y lo apropiado del lugar para ilustrar un proceso o rasgo geológico que haga aportes significativos a la comprensión de un tópico o interés geológico,  un proceso, característica o marco/dominio geológico.)</a:t>
          </a:r>
        </a:p>
      </xdr:txBody>
    </xdr:sp>
    <xdr:clientData/>
  </xdr:twoCellAnchor>
  <xdr:twoCellAnchor>
    <xdr:from>
      <xdr:col>1</xdr:col>
      <xdr:colOff>28670</xdr:colOff>
      <xdr:row>17</xdr:row>
      <xdr:rowOff>43324</xdr:rowOff>
    </xdr:from>
    <xdr:to>
      <xdr:col>2</xdr:col>
      <xdr:colOff>475931</xdr:colOff>
      <xdr:row>17</xdr:row>
      <xdr:rowOff>308368</xdr:rowOff>
    </xdr:to>
    <xdr:sp macro="" textlink="">
      <xdr:nvSpPr>
        <xdr:cNvPr id="6" name="5 CuadroTexto"/>
        <xdr:cNvSpPr txBox="1"/>
      </xdr:nvSpPr>
      <xdr:spPr>
        <a:xfrm>
          <a:off x="1809112" y="3530939"/>
          <a:ext cx="7525069" cy="26504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(Criterio que informa sobre la cualidad del lugar como referencia estratigráfica, paleontológica, mineralógica, etc.)</a:t>
          </a:r>
        </a:p>
        <a:p>
          <a:endParaRPr lang="es-AR" sz="1100"/>
        </a:p>
      </xdr:txBody>
    </xdr:sp>
    <xdr:clientData/>
  </xdr:twoCellAnchor>
  <xdr:twoCellAnchor>
    <xdr:from>
      <xdr:col>1</xdr:col>
      <xdr:colOff>5559</xdr:colOff>
      <xdr:row>24</xdr:row>
      <xdr:rowOff>18834</xdr:rowOff>
    </xdr:from>
    <xdr:to>
      <xdr:col>2</xdr:col>
      <xdr:colOff>498619</xdr:colOff>
      <xdr:row>24</xdr:row>
      <xdr:rowOff>401515</xdr:rowOff>
    </xdr:to>
    <xdr:sp macro="" textlink="">
      <xdr:nvSpPr>
        <xdr:cNvPr id="7" name="6 CuadroTexto"/>
        <xdr:cNvSpPr txBox="1"/>
      </xdr:nvSpPr>
      <xdr:spPr>
        <a:xfrm>
          <a:off x="980040" y="5133026"/>
          <a:ext cx="7570867" cy="38268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(ICriterio que indica,  a partir de la existencia de  iversos tipos de publicaciones centíficas ,la relevancia geológica e interés </a:t>
          </a:r>
          <a:r>
            <a:rPr lang="es-AR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del lugar 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como objeto de estudio científico) . La inexistencia de literatura científica sobre un cierto acontecimiento geológico no implica necesariamente que no tenga valor científico.</a:t>
          </a:r>
          <a:endParaRPr lang="es-AR" sz="800"/>
        </a:p>
      </xdr:txBody>
    </xdr:sp>
    <xdr:clientData/>
  </xdr:twoCellAnchor>
  <xdr:twoCellAnchor>
    <xdr:from>
      <xdr:col>1</xdr:col>
      <xdr:colOff>19050</xdr:colOff>
      <xdr:row>31</xdr:row>
      <xdr:rowOff>57150</xdr:rowOff>
    </xdr:from>
    <xdr:to>
      <xdr:col>2</xdr:col>
      <xdr:colOff>457200</xdr:colOff>
      <xdr:row>31</xdr:row>
      <xdr:rowOff>295275</xdr:rowOff>
    </xdr:to>
    <xdr:sp macro="" textlink="">
      <xdr:nvSpPr>
        <xdr:cNvPr id="8" name="7 CuadroTexto"/>
        <xdr:cNvSpPr txBox="1"/>
      </xdr:nvSpPr>
      <xdr:spPr>
        <a:xfrm>
          <a:off x="1800225" y="6515100"/>
          <a:ext cx="7515225" cy="2381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existencia de deterioro físico del rasgo geológico sin distinción de procesos naturales  o antrópicos.</a:t>
          </a:r>
        </a:p>
        <a:p>
          <a:endParaRPr lang="es-AR" sz="800"/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333375</xdr:colOff>
      <xdr:row>39</xdr:row>
      <xdr:rowOff>238125</xdr:rowOff>
    </xdr:to>
    <xdr:sp macro="" textlink="">
      <xdr:nvSpPr>
        <xdr:cNvPr id="9" name="8 CuadroTexto"/>
        <xdr:cNvSpPr txBox="1"/>
      </xdr:nvSpPr>
      <xdr:spPr>
        <a:xfrm>
          <a:off x="1781175" y="8134350"/>
          <a:ext cx="7410450" cy="2286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la mayor o menor facilidad que ofrece el entorno para observar el rasgo considerado.</a:t>
          </a:r>
          <a:endParaRPr lang="es-AR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314325</xdr:colOff>
      <xdr:row>46</xdr:row>
      <xdr:rowOff>219075</xdr:rowOff>
    </xdr:to>
    <xdr:sp macro="" textlink="">
      <xdr:nvSpPr>
        <xdr:cNvPr id="10" name="9 CuadroTexto"/>
        <xdr:cNvSpPr txBox="1"/>
      </xdr:nvSpPr>
      <xdr:spPr>
        <a:xfrm>
          <a:off x="1762125" y="9525000"/>
          <a:ext cx="7410450" cy="2190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escasez de rasgos similares al descrito.</a:t>
          </a:r>
          <a:endParaRPr lang="es-AR" sz="800"/>
        </a:p>
      </xdr:txBody>
    </xdr:sp>
    <xdr:clientData/>
  </xdr:twoCellAnchor>
  <xdr:twoCellAnchor>
    <xdr:from>
      <xdr:col>1</xdr:col>
      <xdr:colOff>47625</xdr:colOff>
      <xdr:row>53</xdr:row>
      <xdr:rowOff>47625</xdr:rowOff>
    </xdr:from>
    <xdr:to>
      <xdr:col>2</xdr:col>
      <xdr:colOff>285750</xdr:colOff>
      <xdr:row>53</xdr:row>
      <xdr:rowOff>295275</xdr:rowOff>
    </xdr:to>
    <xdr:sp macro="" textlink="">
      <xdr:nvSpPr>
        <xdr:cNvPr id="11" name="10 CuadroTexto"/>
        <xdr:cNvSpPr txBox="1"/>
      </xdr:nvSpPr>
      <xdr:spPr>
        <a:xfrm>
          <a:off x="1828800" y="10982325"/>
          <a:ext cx="7315200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de la existencia de varios tipos de interés geológico en el mismo lugar.</a:t>
          </a:r>
          <a:endParaRPr lang="es-AR" sz="800"/>
        </a:p>
      </xdr:txBody>
    </xdr:sp>
    <xdr:clientData/>
  </xdr:twoCellAnchor>
  <xdr:twoCellAnchor>
    <xdr:from>
      <xdr:col>1</xdr:col>
      <xdr:colOff>19050</xdr:colOff>
      <xdr:row>60</xdr:row>
      <xdr:rowOff>9525</xdr:rowOff>
    </xdr:from>
    <xdr:to>
      <xdr:col>2</xdr:col>
      <xdr:colOff>228600</xdr:colOff>
      <xdr:row>60</xdr:row>
      <xdr:rowOff>295275</xdr:rowOff>
    </xdr:to>
    <xdr:sp macro="" textlink="">
      <xdr:nvSpPr>
        <xdr:cNvPr id="12" name="11 CuadroTexto"/>
        <xdr:cNvSpPr txBox="1"/>
      </xdr:nvSpPr>
      <xdr:spPr>
        <a:xfrm>
          <a:off x="1800225" y="12411075"/>
          <a:ext cx="7286625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si el rasgo se presta con mayor o menor facilidad a la docencia hacia estudiantes de diferentes niveles educativos o ya se utiliza para este fin.</a:t>
          </a:r>
        </a:p>
        <a:p>
          <a:endParaRPr lang="es-AR" sz="1100"/>
        </a:p>
      </xdr:txBody>
    </xdr:sp>
    <xdr:clientData/>
  </xdr:twoCellAnchor>
  <xdr:twoCellAnchor>
    <xdr:from>
      <xdr:col>1</xdr:col>
      <xdr:colOff>38100</xdr:colOff>
      <xdr:row>67</xdr:row>
      <xdr:rowOff>19050</xdr:rowOff>
    </xdr:from>
    <xdr:to>
      <xdr:col>2</xdr:col>
      <xdr:colOff>219075</xdr:colOff>
      <xdr:row>67</xdr:row>
      <xdr:rowOff>266700</xdr:rowOff>
    </xdr:to>
    <xdr:sp macro="" textlink="">
      <xdr:nvSpPr>
        <xdr:cNvPr id="13" name="12 CuadroTexto"/>
        <xdr:cNvSpPr txBox="1"/>
      </xdr:nvSpPr>
      <xdr:spPr>
        <a:xfrm>
          <a:off x="1819275" y="13877925"/>
          <a:ext cx="7258050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 b="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existencia de alojamientos y  restaurantes </a:t>
          </a:r>
        </a:p>
        <a:p>
          <a:endParaRPr lang="es-AR" sz="1100"/>
        </a:p>
      </xdr:txBody>
    </xdr:sp>
    <xdr:clientData/>
  </xdr:twoCellAnchor>
  <xdr:twoCellAnchor>
    <xdr:from>
      <xdr:col>1</xdr:col>
      <xdr:colOff>19050</xdr:colOff>
      <xdr:row>74</xdr:row>
      <xdr:rowOff>19050</xdr:rowOff>
    </xdr:from>
    <xdr:to>
      <xdr:col>2</xdr:col>
      <xdr:colOff>333375</xdr:colOff>
      <xdr:row>74</xdr:row>
      <xdr:rowOff>257175</xdr:rowOff>
    </xdr:to>
    <xdr:sp macro="" textlink="">
      <xdr:nvSpPr>
        <xdr:cNvPr id="14" name="13 CuadroTexto"/>
        <xdr:cNvSpPr txBox="1"/>
      </xdr:nvSpPr>
      <xdr:spPr>
        <a:xfrm>
          <a:off x="1800225" y="15325725"/>
          <a:ext cx="7391400" cy="2381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ligado al número potencial de visitas , pero, también a  mayor posibilidad de vulnerabilidad</a:t>
          </a:r>
          <a:endParaRPr lang="es-AR" sz="800"/>
        </a:p>
      </xdr:txBody>
    </xdr:sp>
    <xdr:clientData/>
  </xdr:twoCellAnchor>
  <xdr:twoCellAnchor>
    <xdr:from>
      <xdr:col>1</xdr:col>
      <xdr:colOff>47625</xdr:colOff>
      <xdr:row>80</xdr:row>
      <xdr:rowOff>9525</xdr:rowOff>
    </xdr:from>
    <xdr:to>
      <xdr:col>2</xdr:col>
      <xdr:colOff>285750</xdr:colOff>
      <xdr:row>80</xdr:row>
      <xdr:rowOff>228600</xdr:rowOff>
    </xdr:to>
    <xdr:sp macro="" textlink="">
      <xdr:nvSpPr>
        <xdr:cNvPr id="15" name="14 CuadroTexto"/>
        <xdr:cNvSpPr txBox="1"/>
      </xdr:nvSpPr>
      <xdr:spPr>
        <a:xfrm>
          <a:off x="1828800" y="16554450"/>
          <a:ext cx="7315200" cy="2190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ligado a informar  el estado y tipo  e caminos para una mayor facilidad de acceso de visitantes,  pero, también una mayor exposición a la vulnerabilidad.</a:t>
          </a:r>
        </a:p>
        <a:p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s-AR" sz="1100"/>
        </a:p>
      </xdr:txBody>
    </xdr:sp>
    <xdr:clientData/>
  </xdr:twoCellAnchor>
  <xdr:twoCellAnchor>
    <xdr:from>
      <xdr:col>1</xdr:col>
      <xdr:colOff>27842</xdr:colOff>
      <xdr:row>87</xdr:row>
      <xdr:rowOff>51288</xdr:rowOff>
    </xdr:from>
    <xdr:to>
      <xdr:col>2</xdr:col>
      <xdr:colOff>304067</xdr:colOff>
      <xdr:row>87</xdr:row>
      <xdr:rowOff>304800</xdr:rowOff>
    </xdr:to>
    <xdr:sp macro="" textlink="">
      <xdr:nvSpPr>
        <xdr:cNvPr id="16" name="15 CuadroTexto"/>
        <xdr:cNvSpPr txBox="1"/>
      </xdr:nvSpPr>
      <xdr:spPr>
        <a:xfrm>
          <a:off x="1808284" y="18244038"/>
          <a:ext cx="7354033" cy="25351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AR" sz="1100"/>
        </a:p>
      </xdr:txBody>
    </xdr:sp>
    <xdr:clientData/>
  </xdr:twoCellAnchor>
  <xdr:twoCellAnchor>
    <xdr:from>
      <xdr:col>1</xdr:col>
      <xdr:colOff>43961</xdr:colOff>
      <xdr:row>94</xdr:row>
      <xdr:rowOff>14654</xdr:rowOff>
    </xdr:from>
    <xdr:to>
      <xdr:col>2</xdr:col>
      <xdr:colOff>366345</xdr:colOff>
      <xdr:row>94</xdr:row>
      <xdr:rowOff>271097</xdr:rowOff>
    </xdr:to>
    <xdr:sp macro="" textlink="">
      <xdr:nvSpPr>
        <xdr:cNvPr id="17" name="16 CuadroTexto"/>
        <xdr:cNvSpPr txBox="1"/>
      </xdr:nvSpPr>
      <xdr:spPr>
        <a:xfrm>
          <a:off x="1824403" y="19694769"/>
          <a:ext cx="7400192" cy="2564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si el lugar está asociado a elementos de interés NO GEOLÓGICO que pueden atraer un mayor número de visitantes</a:t>
          </a:r>
          <a:endParaRPr lang="es-AR" sz="800"/>
        </a:p>
      </xdr:txBody>
    </xdr:sp>
    <xdr:clientData/>
  </xdr:twoCellAnchor>
  <xdr:twoCellAnchor>
    <xdr:from>
      <xdr:col>1</xdr:col>
      <xdr:colOff>36634</xdr:colOff>
      <xdr:row>101</xdr:row>
      <xdr:rowOff>29308</xdr:rowOff>
    </xdr:from>
    <xdr:to>
      <xdr:col>2</xdr:col>
      <xdr:colOff>395654</xdr:colOff>
      <xdr:row>101</xdr:row>
      <xdr:rowOff>227135</xdr:rowOff>
    </xdr:to>
    <xdr:sp macro="" textlink="">
      <xdr:nvSpPr>
        <xdr:cNvPr id="18" name="17 CuadroTexto"/>
        <xdr:cNvSpPr txBox="1"/>
      </xdr:nvSpPr>
      <xdr:spPr>
        <a:xfrm>
          <a:off x="1011115" y="21130846"/>
          <a:ext cx="7436827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calidad visual del rasgo.</a:t>
          </a:r>
          <a:endParaRPr lang="es-AR" sz="800"/>
        </a:p>
      </xdr:txBody>
    </xdr:sp>
    <xdr:clientData/>
  </xdr:twoCellAnchor>
  <xdr:twoCellAnchor>
    <xdr:from>
      <xdr:col>1</xdr:col>
      <xdr:colOff>36634</xdr:colOff>
      <xdr:row>108</xdr:row>
      <xdr:rowOff>7327</xdr:rowOff>
    </xdr:from>
    <xdr:to>
      <xdr:col>2</xdr:col>
      <xdr:colOff>285750</xdr:colOff>
      <xdr:row>108</xdr:row>
      <xdr:rowOff>241788</xdr:rowOff>
    </xdr:to>
    <xdr:sp macro="" textlink="">
      <xdr:nvSpPr>
        <xdr:cNvPr id="19" name="18 CuadroTexto"/>
        <xdr:cNvSpPr txBox="1"/>
      </xdr:nvSpPr>
      <xdr:spPr>
        <a:xfrm>
          <a:off x="1011115" y="22493654"/>
          <a:ext cx="7326923" cy="23446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si el rasgo se presta con mayor o menor facilidad a la divulgación o ya se utiliza para este fin.</a:t>
          </a:r>
          <a:endParaRPr lang="es-AR" sz="800"/>
        </a:p>
      </xdr:txBody>
    </xdr:sp>
    <xdr:clientData/>
  </xdr:twoCellAnchor>
  <xdr:twoCellAnchor>
    <xdr:from>
      <xdr:col>1</xdr:col>
      <xdr:colOff>21980</xdr:colOff>
      <xdr:row>115</xdr:row>
      <xdr:rowOff>14654</xdr:rowOff>
    </xdr:from>
    <xdr:to>
      <xdr:col>2</xdr:col>
      <xdr:colOff>197827</xdr:colOff>
      <xdr:row>115</xdr:row>
      <xdr:rowOff>212481</xdr:rowOff>
    </xdr:to>
    <xdr:sp macro="" textlink="">
      <xdr:nvSpPr>
        <xdr:cNvPr id="20" name="19 CuadroTexto"/>
        <xdr:cNvSpPr txBox="1"/>
      </xdr:nvSpPr>
      <xdr:spPr>
        <a:xfrm>
          <a:off x="996461" y="23929731"/>
          <a:ext cx="7253654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si el lugar cumple las condiciones para la realización de actividades de ocio o recreativas, o si ya se utiliza para este fin.</a:t>
          </a:r>
          <a:endParaRPr lang="es-AR" sz="800"/>
        </a:p>
      </xdr:txBody>
    </xdr:sp>
    <xdr:clientData/>
  </xdr:twoCellAnchor>
  <xdr:twoCellAnchor>
    <xdr:from>
      <xdr:col>1</xdr:col>
      <xdr:colOff>51288</xdr:colOff>
      <xdr:row>122</xdr:row>
      <xdr:rowOff>29308</xdr:rowOff>
    </xdr:from>
    <xdr:to>
      <xdr:col>2</xdr:col>
      <xdr:colOff>131885</xdr:colOff>
      <xdr:row>122</xdr:row>
      <xdr:rowOff>227135</xdr:rowOff>
    </xdr:to>
    <xdr:sp macro="" textlink="">
      <xdr:nvSpPr>
        <xdr:cNvPr id="21" name="20 CuadroTexto"/>
        <xdr:cNvSpPr txBox="1"/>
      </xdr:nvSpPr>
      <xdr:spPr>
        <a:xfrm>
          <a:off x="1025769" y="25233923"/>
          <a:ext cx="7158404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la presencia de zonas de recreo o turísticas cerca del lugar. Ligado tanto al número potencial de visitas , pero  también a una mayor vulnerabilidad.</a:t>
          </a:r>
        </a:p>
        <a:p>
          <a:endParaRPr lang="es-AR" sz="1100"/>
        </a:p>
      </xdr:txBody>
    </xdr:sp>
    <xdr:clientData/>
  </xdr:twoCellAnchor>
  <xdr:twoCellAnchor>
    <xdr:from>
      <xdr:col>1</xdr:col>
      <xdr:colOff>65942</xdr:colOff>
      <xdr:row>129</xdr:row>
      <xdr:rowOff>7327</xdr:rowOff>
    </xdr:from>
    <xdr:to>
      <xdr:col>2</xdr:col>
      <xdr:colOff>21981</xdr:colOff>
      <xdr:row>129</xdr:row>
      <xdr:rowOff>219807</xdr:rowOff>
    </xdr:to>
    <xdr:sp macro="" textlink="">
      <xdr:nvSpPr>
        <xdr:cNvPr id="22" name="21 CuadroTexto"/>
        <xdr:cNvSpPr txBox="1"/>
      </xdr:nvSpPr>
      <xdr:spPr>
        <a:xfrm>
          <a:off x="1040423" y="26604058"/>
          <a:ext cx="7033846" cy="2124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las condiciones socioeconómicas del área, que pueden favorecer la utilización del lugar como factor de desarrollo local</a:t>
          </a:r>
        </a:p>
        <a:p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16528</xdr:colOff>
      <xdr:row>1</xdr:row>
      <xdr:rowOff>142313</xdr:rowOff>
    </xdr:from>
    <xdr:to>
      <xdr:col>4</xdr:col>
      <xdr:colOff>654703</xdr:colOff>
      <xdr:row>4</xdr:row>
      <xdr:rowOff>85725</xdr:rowOff>
    </xdr:to>
    <xdr:sp macro="" textlink="">
      <xdr:nvSpPr>
        <xdr:cNvPr id="2" name="1 CuadroTexto"/>
        <xdr:cNvSpPr txBox="1"/>
      </xdr:nvSpPr>
      <xdr:spPr>
        <a:xfrm>
          <a:off x="568978" y="532838"/>
          <a:ext cx="9591675" cy="48633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 </a:t>
          </a:r>
          <a:r>
            <a:rPr lang="es-AR" sz="105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susceptibilidad de degradación es la facilidad que presenta </a:t>
          </a:r>
          <a:r>
            <a:rPr lang="es-AR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un lugar de interés geológico para degradarse en función de su tamaño, su fragilidad y su vulnerabilidad (natural o por causas antrópicas).</a:t>
          </a:r>
          <a:endParaRPr lang="es-AR" sz="1050"/>
        </a:p>
      </xdr:txBody>
    </xdr:sp>
    <xdr:clientData/>
  </xdr:twoCellAnchor>
  <xdr:twoCellAnchor>
    <xdr:from>
      <xdr:col>2</xdr:col>
      <xdr:colOff>928128</xdr:colOff>
      <xdr:row>16</xdr:row>
      <xdr:rowOff>9524</xdr:rowOff>
    </xdr:from>
    <xdr:to>
      <xdr:col>2</xdr:col>
      <xdr:colOff>8370794</xdr:colOff>
      <xdr:row>17</xdr:row>
      <xdr:rowOff>56030</xdr:rowOff>
    </xdr:to>
    <xdr:sp macro="" textlink="">
      <xdr:nvSpPr>
        <xdr:cNvPr id="3" name="2 CuadroTexto"/>
        <xdr:cNvSpPr txBox="1"/>
      </xdr:nvSpPr>
      <xdr:spPr>
        <a:xfrm>
          <a:off x="1477216" y="2642906"/>
          <a:ext cx="7442666" cy="23700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Se denomina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fragilidad la cualidad de un LIG que lo hace alterable por sus características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intrínsecas, como su litología y su grado de tectonización y/o meteorización.</a:t>
          </a:r>
          <a:endParaRPr lang="es-AR" sz="800"/>
        </a:p>
      </xdr:txBody>
    </xdr:sp>
    <xdr:clientData/>
  </xdr:twoCellAnchor>
  <xdr:twoCellAnchor>
    <xdr:from>
      <xdr:col>2</xdr:col>
      <xdr:colOff>5042</xdr:colOff>
      <xdr:row>34</xdr:row>
      <xdr:rowOff>91047</xdr:rowOff>
    </xdr:from>
    <xdr:to>
      <xdr:col>4</xdr:col>
      <xdr:colOff>694765</xdr:colOff>
      <xdr:row>37</xdr:row>
      <xdr:rowOff>69196</xdr:rowOff>
    </xdr:to>
    <xdr:sp macro="" textlink="">
      <xdr:nvSpPr>
        <xdr:cNvPr id="4" name="3 CuadroTexto"/>
        <xdr:cNvSpPr txBox="1"/>
      </xdr:nvSpPr>
      <xdr:spPr>
        <a:xfrm>
          <a:off x="554130" y="7184371"/>
          <a:ext cx="9643223" cy="6392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En cuanto a la </a:t>
          </a:r>
          <a:r>
            <a:rPr lang="es-AR" sz="1100" b="1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vulnerabilidad por causas antrópicas</a:t>
          </a:r>
          <a:r>
            <a:rPr lang="es-A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puede definirse como un factor que evalúa la posibilidad de </a:t>
          </a:r>
          <a:r>
            <a:rPr lang="es-A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alteración de un lugar de interés geológico por efecto de actuaciones o amenazas procedentes de la actividad humana. Dependerá de la presión constructiva, la presión por actividades mineras, de la susceptibilidad del lugar a sufrir  expolio o vandalismo y de los que podríamos denominar una presión antrópica general, no incluida entre las tres anteriores.</a:t>
          </a:r>
          <a:endParaRPr lang="es-AR" sz="1100"/>
        </a:p>
      </xdr:txBody>
    </xdr:sp>
    <xdr:clientData/>
  </xdr:twoCellAnchor>
  <xdr:twoCellAnchor>
    <xdr:from>
      <xdr:col>2</xdr:col>
      <xdr:colOff>13724</xdr:colOff>
      <xdr:row>7</xdr:row>
      <xdr:rowOff>29696</xdr:rowOff>
    </xdr:from>
    <xdr:to>
      <xdr:col>4</xdr:col>
      <xdr:colOff>638175</xdr:colOff>
      <xdr:row>9</xdr:row>
      <xdr:rowOff>123265</xdr:rowOff>
    </xdr:to>
    <xdr:sp macro="" textlink="">
      <xdr:nvSpPr>
        <xdr:cNvPr id="5" name="4 CuadroTexto"/>
        <xdr:cNvSpPr txBox="1"/>
      </xdr:nvSpPr>
      <xdr:spPr>
        <a:xfrm>
          <a:off x="566174" y="1591796"/>
          <a:ext cx="9577951" cy="6269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 </a:t>
          </a:r>
          <a:r>
            <a:rPr lang="es-A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vulnerabilidad natural es un factor que evalúa la posibilidad de alteración de un lugar de interés </a:t>
          </a:r>
          <a:r>
            <a:rPr lang="es-A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geológico ante los procesos naturales, reales o  potenciales, que lo afectan (amenazas naturales). Las consecuencias de estos procesos geológicos activos o biológicos en el deterioro del lugar podrían ser tanto más intensos cuanto más frágil sea éste. </a:t>
          </a:r>
          <a:endParaRPr lang="es-AR" sz="1100"/>
        </a:p>
      </xdr:txBody>
    </xdr:sp>
    <xdr:clientData/>
  </xdr:twoCellAnchor>
  <xdr:twoCellAnchor>
    <xdr:from>
      <xdr:col>8</xdr:col>
      <xdr:colOff>156475</xdr:colOff>
      <xdr:row>89</xdr:row>
      <xdr:rowOff>184256</xdr:rowOff>
    </xdr:from>
    <xdr:to>
      <xdr:col>13</xdr:col>
      <xdr:colOff>337450</xdr:colOff>
      <xdr:row>91</xdr:row>
      <xdr:rowOff>152400</xdr:rowOff>
    </xdr:to>
    <xdr:sp macro="" textlink="">
      <xdr:nvSpPr>
        <xdr:cNvPr id="6" name="5 CuadroTexto"/>
        <xdr:cNvSpPr txBox="1"/>
      </xdr:nvSpPr>
      <xdr:spPr>
        <a:xfrm>
          <a:off x="12710425" y="19910531"/>
          <a:ext cx="3228975" cy="48249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Como regla general, se considerará una susceptibilidad de degradación natural o antrópica alta si se superan los 6,66 puntos y baja si no se alcanzan los 3,33 puntos.</a:t>
          </a:r>
          <a:endParaRPr lang="es-AR" sz="800"/>
        </a:p>
      </xdr:txBody>
    </xdr:sp>
    <xdr:clientData/>
  </xdr:twoCellAnchor>
  <xdr:twoCellAnchor>
    <xdr:from>
      <xdr:col>2</xdr:col>
      <xdr:colOff>2958353</xdr:colOff>
      <xdr:row>37</xdr:row>
      <xdr:rowOff>246528</xdr:rowOff>
    </xdr:from>
    <xdr:to>
      <xdr:col>4</xdr:col>
      <xdr:colOff>739588</xdr:colOff>
      <xdr:row>37</xdr:row>
      <xdr:rowOff>481851</xdr:rowOff>
    </xdr:to>
    <xdr:sp macro="" textlink="">
      <xdr:nvSpPr>
        <xdr:cNvPr id="8" name="7 CuadroTexto"/>
        <xdr:cNvSpPr txBox="1"/>
      </xdr:nvSpPr>
      <xdr:spPr>
        <a:xfrm>
          <a:off x="3507441" y="8101852"/>
          <a:ext cx="6734735" cy="2353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acerca de la vulnerabilidad del lugar por el interés que pueden tener para la explotación minera o hídrica</a:t>
          </a:r>
          <a:endParaRPr lang="es-AR" sz="800"/>
        </a:p>
      </xdr:txBody>
    </xdr:sp>
    <xdr:clientData/>
  </xdr:twoCellAnchor>
  <xdr:twoCellAnchor>
    <xdr:from>
      <xdr:col>2</xdr:col>
      <xdr:colOff>1725706</xdr:colOff>
      <xdr:row>43</xdr:row>
      <xdr:rowOff>67235</xdr:rowOff>
    </xdr:from>
    <xdr:to>
      <xdr:col>5</xdr:col>
      <xdr:colOff>0</xdr:colOff>
      <xdr:row>43</xdr:row>
      <xdr:rowOff>268941</xdr:rowOff>
    </xdr:to>
    <xdr:sp macro="" textlink="">
      <xdr:nvSpPr>
        <xdr:cNvPr id="9" name="8 CuadroTexto"/>
        <xdr:cNvSpPr txBox="1"/>
      </xdr:nvSpPr>
      <xdr:spPr>
        <a:xfrm>
          <a:off x="2274794" y="9390529"/>
          <a:ext cx="7989794" cy="20170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Indica la vulnerabilidad del lugar, por su naturaleza de yacimiento paleontológico o mineralógico y su valor patrimonial</a:t>
          </a:r>
          <a:endParaRPr lang="es-AR" sz="800"/>
        </a:p>
      </xdr:txBody>
    </xdr:sp>
    <xdr:clientData/>
  </xdr:twoCellAnchor>
  <xdr:twoCellAnchor>
    <xdr:from>
      <xdr:col>2</xdr:col>
      <xdr:colOff>3819525</xdr:colOff>
      <xdr:row>49</xdr:row>
      <xdr:rowOff>22413</xdr:rowOff>
    </xdr:from>
    <xdr:to>
      <xdr:col>5</xdr:col>
      <xdr:colOff>0</xdr:colOff>
      <xdr:row>50</xdr:row>
      <xdr:rowOff>0</xdr:rowOff>
    </xdr:to>
    <xdr:sp macro="" textlink="">
      <xdr:nvSpPr>
        <xdr:cNvPr id="10" name="9 CuadroTexto"/>
        <xdr:cNvSpPr txBox="1"/>
      </xdr:nvSpPr>
      <xdr:spPr>
        <a:xfrm>
          <a:off x="4371975" y="10776138"/>
          <a:ext cx="5895975" cy="30143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existencia de amenazas antrópicas por infraestructuras en general.</a:t>
          </a:r>
          <a:endParaRPr lang="es-AR" sz="800"/>
        </a:p>
      </xdr:txBody>
    </xdr:sp>
    <xdr:clientData/>
  </xdr:twoCellAnchor>
  <xdr:twoCellAnchor>
    <xdr:from>
      <xdr:col>2</xdr:col>
      <xdr:colOff>2476500</xdr:colOff>
      <xdr:row>54</xdr:row>
      <xdr:rowOff>100853</xdr:rowOff>
    </xdr:from>
    <xdr:to>
      <xdr:col>4</xdr:col>
      <xdr:colOff>728382</xdr:colOff>
      <xdr:row>55</xdr:row>
      <xdr:rowOff>168088</xdr:rowOff>
    </xdr:to>
    <xdr:sp macro="" textlink="">
      <xdr:nvSpPr>
        <xdr:cNvPr id="11" name="10 CuadroTexto"/>
        <xdr:cNvSpPr txBox="1"/>
      </xdr:nvSpPr>
      <xdr:spPr>
        <a:xfrm>
          <a:off x="3028950" y="12083303"/>
          <a:ext cx="7205382" cy="25773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Criterio ligado a que los actos de vandalismo o daños no intencionados tienen una probabilidad de ocurrencia mayor en aquellos LIG  ue tienen una mayor  accesibilidad</a:t>
          </a:r>
          <a:endParaRPr lang="es-AR" sz="800"/>
        </a:p>
      </xdr:txBody>
    </xdr:sp>
    <xdr:clientData/>
  </xdr:twoCellAnchor>
  <xdr:twoCellAnchor>
    <xdr:from>
      <xdr:col>2</xdr:col>
      <xdr:colOff>2229971</xdr:colOff>
      <xdr:row>61</xdr:row>
      <xdr:rowOff>33618</xdr:rowOff>
    </xdr:from>
    <xdr:to>
      <xdr:col>4</xdr:col>
      <xdr:colOff>739588</xdr:colOff>
      <xdr:row>61</xdr:row>
      <xdr:rowOff>291353</xdr:rowOff>
    </xdr:to>
    <xdr:sp macro="" textlink="">
      <xdr:nvSpPr>
        <xdr:cNvPr id="12" name="11 CuadroTexto"/>
        <xdr:cNvSpPr txBox="1"/>
      </xdr:nvSpPr>
      <xdr:spPr>
        <a:xfrm>
          <a:off x="2779059" y="13323794"/>
          <a:ext cx="7463117" cy="25773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Informa de la posible protección del lugar en función de su ubicación dentro o fuera de un área protegida</a:t>
          </a:r>
          <a:endParaRPr lang="es-AR" sz="800"/>
        </a:p>
      </xdr:txBody>
    </xdr:sp>
    <xdr:clientData/>
  </xdr:twoCellAnchor>
  <xdr:twoCellAnchor>
    <xdr:from>
      <xdr:col>2</xdr:col>
      <xdr:colOff>2038350</xdr:colOff>
      <xdr:row>66</xdr:row>
      <xdr:rowOff>46505</xdr:rowOff>
    </xdr:from>
    <xdr:to>
      <xdr:col>4</xdr:col>
      <xdr:colOff>733425</xdr:colOff>
      <xdr:row>66</xdr:row>
      <xdr:rowOff>295275</xdr:rowOff>
    </xdr:to>
    <xdr:sp macro="" textlink="">
      <xdr:nvSpPr>
        <xdr:cNvPr id="13" name="12 CuadroTexto"/>
        <xdr:cNvSpPr txBox="1"/>
      </xdr:nvSpPr>
      <xdr:spPr>
        <a:xfrm>
          <a:off x="2590800" y="14857880"/>
          <a:ext cx="7648575" cy="24877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Informa de las dificultades físicas de acceso al lugar</a:t>
          </a:r>
          <a:endParaRPr lang="es-AR" sz="800"/>
        </a:p>
      </xdr:txBody>
    </xdr:sp>
    <xdr:clientData/>
  </xdr:twoCellAnchor>
  <xdr:twoCellAnchor>
    <xdr:from>
      <xdr:col>2</xdr:col>
      <xdr:colOff>2943225</xdr:colOff>
      <xdr:row>72</xdr:row>
      <xdr:rowOff>22412</xdr:rowOff>
    </xdr:from>
    <xdr:to>
      <xdr:col>4</xdr:col>
      <xdr:colOff>717177</xdr:colOff>
      <xdr:row>73</xdr:row>
      <xdr:rowOff>11206</xdr:rowOff>
    </xdr:to>
    <xdr:sp macro="" textlink="">
      <xdr:nvSpPr>
        <xdr:cNvPr id="14" name="13 CuadroTexto"/>
        <xdr:cNvSpPr txBox="1"/>
      </xdr:nvSpPr>
      <xdr:spPr>
        <a:xfrm>
          <a:off x="3495675" y="16091087"/>
          <a:ext cx="6727452" cy="30311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Informa sobre el régimen de propiedad del lugar (privado o público) y el acceso libre o restringido</a:t>
          </a:r>
          <a:endParaRPr lang="es-AR" sz="800"/>
        </a:p>
      </xdr:txBody>
    </xdr:sp>
    <xdr:clientData/>
  </xdr:twoCellAnchor>
  <xdr:twoCellAnchor>
    <xdr:from>
      <xdr:col>2</xdr:col>
      <xdr:colOff>3114675</xdr:colOff>
      <xdr:row>77</xdr:row>
      <xdr:rowOff>22413</xdr:rowOff>
    </xdr:from>
    <xdr:to>
      <xdr:col>4</xdr:col>
      <xdr:colOff>705971</xdr:colOff>
      <xdr:row>77</xdr:row>
      <xdr:rowOff>313766</xdr:rowOff>
    </xdr:to>
    <xdr:sp macro="" textlink="">
      <xdr:nvSpPr>
        <xdr:cNvPr id="15" name="14 CuadroTexto"/>
        <xdr:cNvSpPr txBox="1"/>
      </xdr:nvSpPr>
      <xdr:spPr>
        <a:xfrm>
          <a:off x="3667125" y="17215038"/>
          <a:ext cx="6544796" cy="29135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Ligado a que la densidad de población aumenta la probabilidad de que ocurran actos vandálicos o daños no  intencionados</a:t>
          </a:r>
          <a:endParaRPr lang="es-AR" sz="800"/>
        </a:p>
      </xdr:txBody>
    </xdr:sp>
    <xdr:clientData/>
  </xdr:twoCellAnchor>
  <xdr:twoCellAnchor>
    <xdr:from>
      <xdr:col>2</xdr:col>
      <xdr:colOff>3609975</xdr:colOff>
      <xdr:row>82</xdr:row>
      <xdr:rowOff>150718</xdr:rowOff>
    </xdr:from>
    <xdr:to>
      <xdr:col>4</xdr:col>
      <xdr:colOff>742950</xdr:colOff>
      <xdr:row>84</xdr:row>
      <xdr:rowOff>9525</xdr:rowOff>
    </xdr:to>
    <xdr:sp macro="" textlink="">
      <xdr:nvSpPr>
        <xdr:cNvPr id="16" name="15 CuadroTexto"/>
        <xdr:cNvSpPr txBox="1"/>
      </xdr:nvSpPr>
      <xdr:spPr>
        <a:xfrm>
          <a:off x="4162425" y="18438718"/>
          <a:ext cx="6086475" cy="34458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Indica la presencia de zonas de recreo o turísticas cerca del lugar. Ligado a la necesidad de protección (mayor posibilidad de actos de vandalismo)</a:t>
          </a:r>
          <a:endParaRPr lang="es-AR" sz="800"/>
        </a:p>
      </xdr:txBody>
    </xdr:sp>
    <xdr:clientData/>
  </xdr:twoCellAnchor>
  <xdr:twoCellAnchor>
    <xdr:from>
      <xdr:col>8</xdr:col>
      <xdr:colOff>358588</xdr:colOff>
      <xdr:row>29</xdr:row>
      <xdr:rowOff>135444</xdr:rowOff>
    </xdr:from>
    <xdr:to>
      <xdr:col>13</xdr:col>
      <xdr:colOff>539563</xdr:colOff>
      <xdr:row>31</xdr:row>
      <xdr:rowOff>91107</xdr:rowOff>
    </xdr:to>
    <xdr:sp macro="" textlink="">
      <xdr:nvSpPr>
        <xdr:cNvPr id="17" name="16 CuadroTexto"/>
        <xdr:cNvSpPr txBox="1"/>
      </xdr:nvSpPr>
      <xdr:spPr>
        <a:xfrm>
          <a:off x="12915023" y="6339118"/>
          <a:ext cx="3228975" cy="46918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Como regla general, se considerará una susceptibilidad de degradación natural o antrópica alta si se superan los 6,66 puntos y baja si no se alcanzan los 3,33 puntos.</a:t>
          </a:r>
          <a:endParaRPr lang="es-AR" sz="800"/>
        </a:p>
      </xdr:txBody>
    </xdr:sp>
    <xdr:clientData/>
  </xdr:twoCellAnchor>
  <xdr:twoCellAnchor>
    <xdr:from>
      <xdr:col>8</xdr:col>
      <xdr:colOff>178864</xdr:colOff>
      <xdr:row>92</xdr:row>
      <xdr:rowOff>94386</xdr:rowOff>
    </xdr:from>
    <xdr:to>
      <xdr:col>13</xdr:col>
      <xdr:colOff>402981</xdr:colOff>
      <xdr:row>96</xdr:row>
      <xdr:rowOff>38099</xdr:rowOff>
    </xdr:to>
    <xdr:sp macro="" textlink="">
      <xdr:nvSpPr>
        <xdr:cNvPr id="18" name="17 CuadroTexto"/>
        <xdr:cNvSpPr txBox="1"/>
      </xdr:nvSpPr>
      <xdr:spPr>
        <a:xfrm>
          <a:off x="12732814" y="20525511"/>
          <a:ext cx="3272117" cy="80096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 b="0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Puede estimarse la susceptibilidad de degradación de un  Sitio de iInterés geológico como el promedio de las  susceptibilidades de degradación natural y antrópica. </a:t>
          </a:r>
          <a:r>
            <a:rPr lang="es-AR" sz="11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SD = ½ (S</a:t>
          </a:r>
          <a:r>
            <a:rPr lang="es-AR" sz="1100" b="1" i="0" u="none" strike="noStrike" baseline="-25000" smtClean="0">
              <a:solidFill>
                <a:schemeClr val="bg1"/>
              </a:solidFill>
              <a:latin typeface="+mn-lt"/>
              <a:ea typeface="+mn-ea"/>
              <a:cs typeface="+mn-cs"/>
            </a:rPr>
            <a:t>DN</a:t>
          </a:r>
          <a:r>
            <a:rPr lang="es-AR" sz="11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+ S</a:t>
          </a:r>
          <a:r>
            <a:rPr lang="es-AR" sz="1100" b="1" i="0" u="none" strike="noStrike" baseline="-25000" smtClean="0">
              <a:solidFill>
                <a:schemeClr val="bg1"/>
              </a:solidFill>
              <a:latin typeface="+mn-lt"/>
              <a:ea typeface="+mn-ea"/>
              <a:cs typeface="+mn-cs"/>
            </a:rPr>
            <a:t>DA</a:t>
          </a:r>
          <a:r>
            <a:rPr lang="es-AR" sz="11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)</a:t>
          </a:r>
          <a:endParaRPr lang="es-AR" sz="10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676274</xdr:colOff>
      <xdr:row>36</xdr:row>
      <xdr:rowOff>47625</xdr:rowOff>
    </xdr:from>
    <xdr:to>
      <xdr:col>15</xdr:col>
      <xdr:colOff>38100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7162799" y="7315200"/>
          <a:ext cx="5457826" cy="13239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Como norma general, sujeta a reconsideraciones puntuales, los LIG con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RDA superiores a 6,66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deberían ser objeto de medidas de protección urgentes (alto riesgo de degradación), los que presentan valores de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RDA comprendidos entre 3,33 y 6,66 deberían ser objeto de medidas de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protección a corto plazo (riesgo de degradación medio), mientras que los que presentan valores de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RDA inferiores a 3,33 podrían ser objeto, a criterio de los gestores, de medidas de protección a más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largo plazo (riesgo de degradación bajo) o no necesitarlas (riesgo de degradación no significativo). Este mismo criterio podría seguirse para el riesgo de degradación por causas naturales (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RDN) pero en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este caso deberá considerarse si merece la pena adoptar medidas, en especial en el caso de alta vulnerabilidad intrínseca del lugar, es decir: c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uando los procesos geodinámicos que provocan la </a:t>
          </a:r>
          <a:r>
            <a:rPr lang="es-AR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alteración o deterioro del lugar son los mismos que lo han generado o que lo caracterizan. E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 discutible que deban plantearse actuaciones de geoconservación para hacer frente a este tipo de vulnerabilidad natural.</a:t>
          </a:r>
        </a:p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AR" sz="800"/>
        </a:p>
      </xdr:txBody>
    </xdr:sp>
    <xdr:clientData/>
  </xdr:twoCellAnchor>
  <xdr:oneCellAnchor>
    <xdr:from>
      <xdr:col>2</xdr:col>
      <xdr:colOff>28575</xdr:colOff>
      <xdr:row>34</xdr:row>
      <xdr:rowOff>57150</xdr:rowOff>
    </xdr:from>
    <xdr:ext cx="6286500" cy="217560"/>
    <xdr:sp macro="" textlink="">
      <xdr:nvSpPr>
        <xdr:cNvPr id="3" name="2 CuadroTexto"/>
        <xdr:cNvSpPr txBox="1"/>
      </xdr:nvSpPr>
      <xdr:spPr>
        <a:xfrm>
          <a:off x="466725" y="5762625"/>
          <a:ext cx="6286500" cy="217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8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La estimación de la </a:t>
          </a:r>
          <a:r>
            <a:rPr lang="es-AR" sz="8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prioridad de protección </a:t>
          </a:r>
          <a:r>
            <a:rPr lang="es-AR" sz="8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se hará en base al riesgo de degradación por amenazas antrópicas, de acuerdo con la siguiente tabla:</a:t>
          </a:r>
          <a:endParaRPr lang="es-AR" sz="800"/>
        </a:p>
      </xdr:txBody>
    </xdr:sp>
    <xdr:clientData/>
  </xdr:oneCellAnchor>
  <xdr:twoCellAnchor>
    <xdr:from>
      <xdr:col>2</xdr:col>
      <xdr:colOff>9524</xdr:colOff>
      <xdr:row>2</xdr:row>
      <xdr:rowOff>0</xdr:rowOff>
    </xdr:from>
    <xdr:to>
      <xdr:col>10</xdr:col>
      <xdr:colOff>361950</xdr:colOff>
      <xdr:row>8</xdr:row>
      <xdr:rowOff>0</xdr:rowOff>
    </xdr:to>
    <xdr:sp macro="" textlink="">
      <xdr:nvSpPr>
        <xdr:cNvPr id="5" name="4 CuadroTexto"/>
        <xdr:cNvSpPr txBox="1"/>
      </xdr:nvSpPr>
      <xdr:spPr>
        <a:xfrm>
          <a:off x="447674" y="485775"/>
          <a:ext cx="8686801" cy="1143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Una vez evaluados el valor </a:t>
          </a:r>
          <a:r>
            <a:rPr lang="es-AR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 </a:t>
          </a:r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del Lugar o Sitio de interés geológico y su susceptibilidad de degradación </a:t>
          </a:r>
          <a:r>
            <a:rPr lang="es-AR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SD</a:t>
          </a:r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será posible conocer su </a:t>
          </a:r>
          <a:r>
            <a:rPr lang="es-AR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riesgo de degradación (RD)</a:t>
          </a:r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 El riesgo de degradación es un factor estimativo que combina la susceptibilidad de degradación del lugar con su valor, y que mide por tanto el perjuicio o daño potencial sobre el patrimonio geológico, en función de la magnitud de las consecuencias de la degradación del lugar.</a:t>
          </a:r>
        </a:p>
        <a:p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Dado que el objetivo debe ser el minimizar la degradación del lugar y sus consecuencias, puede aceptarse que el riesgo de degradación es indicativo de la necesidad o prioridad de protección de ese lugar por lo que posiblemente es el mejor indicador para priorizar actuaciones de conservación.</a:t>
          </a:r>
        </a:p>
        <a:p>
          <a:r>
            <a:rPr lang="es-A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 igual susceptibilidad de degradación, el riesgo de degradación será mayor cuanto mayor sea el valor del Lugar de interés.</a:t>
          </a:r>
          <a:endParaRPr lang="es-AR" sz="1100"/>
        </a:p>
      </xdr:txBody>
    </xdr:sp>
    <xdr:clientData/>
  </xdr:twoCellAnchor>
  <xdr:twoCellAnchor>
    <xdr:from>
      <xdr:col>10</xdr:col>
      <xdr:colOff>104775</xdr:colOff>
      <xdr:row>27</xdr:row>
      <xdr:rowOff>104775</xdr:rowOff>
    </xdr:from>
    <xdr:to>
      <xdr:col>15</xdr:col>
      <xdr:colOff>9525</xdr:colOff>
      <xdr:row>32</xdr:row>
      <xdr:rowOff>47625</xdr:rowOff>
    </xdr:to>
    <xdr:sp macro="" textlink="">
      <xdr:nvSpPr>
        <xdr:cNvPr id="6" name="5 CuadroTexto"/>
        <xdr:cNvSpPr txBox="1"/>
      </xdr:nvSpPr>
      <xdr:spPr>
        <a:xfrm>
          <a:off x="8877300" y="5524500"/>
          <a:ext cx="3714750" cy="1019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El riesgo de degradación se calculará mediante el producto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 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=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 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x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SD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donde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 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es el valor del lugar y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SD 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su susceptibilidad de degradación. Ahora bien, todo LIG tiene un valor científico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VC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didáctico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VD  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y turístico 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VT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 Por otro lado la susceptibilidad de degradación puede ser natural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SDN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 o antrópica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SDA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Puede resultar interesante conocer el riesgo de degradación del valor científico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RDC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), didáctico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RDD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 y turístico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RDT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), pero se recomienda considerarse como riesgo de degradación de un LIG (</a:t>
          </a:r>
          <a:r>
            <a:rPr lang="es-AR" sz="8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</a:t>
          </a:r>
          <a:r>
            <a:rPr lang="es-AR" sz="8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 el mayor de estos tres  </a:t>
          </a:r>
          <a:r>
            <a:rPr lang="es-AR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(RDC, RDD y RDT).</a:t>
          </a:r>
          <a:endParaRPr lang="es-AR" sz="800"/>
        </a:p>
      </xdr:txBody>
    </xdr:sp>
    <xdr:clientData/>
  </xdr:twoCellAnchor>
  <xdr:twoCellAnchor>
    <xdr:from>
      <xdr:col>10</xdr:col>
      <xdr:colOff>133350</xdr:colOff>
      <xdr:row>19</xdr:row>
      <xdr:rowOff>180975</xdr:rowOff>
    </xdr:from>
    <xdr:to>
      <xdr:col>15</xdr:col>
      <xdr:colOff>66675</xdr:colOff>
      <xdr:row>26</xdr:row>
      <xdr:rowOff>180975</xdr:rowOff>
    </xdr:to>
    <xdr:sp macro="" textlink="">
      <xdr:nvSpPr>
        <xdr:cNvPr id="7" name="6 CuadroTexto"/>
        <xdr:cNvSpPr txBox="1"/>
      </xdr:nvSpPr>
      <xdr:spPr>
        <a:xfrm>
          <a:off x="8905875" y="4076700"/>
          <a:ext cx="3743325" cy="1400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Para adoptar posibles medidas de geoconservación interesa saber en qué medida este riesgo de degradación se debe a causas antrópicas o naturales, y en este último caso, si influye de manera determinante o no la vulnerabilidad intrínseca del lugar. Recuérdese que la vulnerabilidad intrínseca aparece cuando los procesos geológicos activos que provocan la alteración o deterioro del lugar son los mismos que lo han generado o que lo caracterizan, por lo que difícilmente se justifican medidas de geoconservación para paliar estos efectos. Por tanto interesa conocer no sólo el riesgo de degradación global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 sino también el riesgo de degradación por causas naturales RDN y por </a:t>
          </a:r>
          <a:r>
            <a:rPr lang="es-AR" sz="8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causas antrópicas </a:t>
          </a:r>
          <a:r>
            <a:rPr lang="es-AR" sz="8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RDA.</a:t>
          </a:r>
          <a:endParaRPr lang="es-AR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3.85546875" customWidth="1"/>
    <col min="2" max="2" width="155.5703125" customWidth="1"/>
    <col min="3" max="3" width="22.85546875" customWidth="1"/>
    <col min="4" max="4" width="6" style="7" customWidth="1"/>
    <col min="5" max="5" width="8.28515625" style="7" customWidth="1"/>
    <col min="6" max="6" width="6.42578125" style="7" customWidth="1"/>
    <col min="7" max="7" width="11.42578125" style="7" hidden="1" customWidth="1"/>
    <col min="8" max="8" width="7.42578125" style="7" customWidth="1"/>
    <col min="9" max="9" width="11.42578125" style="7" hidden="1" customWidth="1"/>
    <col min="10" max="10" width="7" style="7" customWidth="1"/>
    <col min="11" max="11" width="11.42578125" style="7" hidden="1" customWidth="1"/>
  </cols>
  <sheetData>
    <row r="1" spans="1:11" ht="23.25" x14ac:dyDescent="0.35">
      <c r="B1" s="35" t="s">
        <v>64</v>
      </c>
    </row>
    <row r="2" spans="1:11" ht="18.75" x14ac:dyDescent="0.3">
      <c r="B2" s="34" t="s">
        <v>234</v>
      </c>
    </row>
    <row r="3" spans="1:11" x14ac:dyDescent="0.25">
      <c r="B3" s="2"/>
    </row>
    <row r="4" spans="1:11" x14ac:dyDescent="0.25">
      <c r="B4" s="2"/>
    </row>
    <row r="5" spans="1:11" x14ac:dyDescent="0.25">
      <c r="B5" s="2"/>
    </row>
    <row r="6" spans="1:11" x14ac:dyDescent="0.25">
      <c r="B6" s="2"/>
    </row>
    <row r="7" spans="1:11" x14ac:dyDescent="0.25">
      <c r="B7" s="2"/>
    </row>
    <row r="8" spans="1:11" x14ac:dyDescent="0.25">
      <c r="B8" s="2"/>
      <c r="E8" s="80"/>
      <c r="F8" s="81" t="s">
        <v>157</v>
      </c>
      <c r="G8" s="63"/>
      <c r="H8" s="63"/>
      <c r="I8" s="63"/>
      <c r="J8" s="82"/>
    </row>
    <row r="9" spans="1:11" s="10" customFormat="1" x14ac:dyDescent="0.25">
      <c r="D9" s="24"/>
      <c r="E9" s="83"/>
      <c r="F9" s="78" t="s">
        <v>158</v>
      </c>
      <c r="G9" s="79"/>
      <c r="H9" s="79"/>
      <c r="I9" s="79"/>
      <c r="J9" s="84"/>
      <c r="K9" s="24"/>
    </row>
    <row r="10" spans="1:11" x14ac:dyDescent="0.25">
      <c r="B10" s="14" t="s">
        <v>0</v>
      </c>
      <c r="D10" s="25"/>
      <c r="E10" s="25"/>
      <c r="F10" s="25"/>
      <c r="G10" s="25"/>
      <c r="H10" s="25"/>
      <c r="I10" s="25"/>
      <c r="J10" s="25"/>
    </row>
    <row r="11" spans="1:11" ht="34.5" x14ac:dyDescent="0.25">
      <c r="D11" s="32" t="s">
        <v>117</v>
      </c>
      <c r="E11" s="23" t="s">
        <v>111</v>
      </c>
      <c r="F11" s="33" t="s">
        <v>230</v>
      </c>
      <c r="G11" s="33" t="s">
        <v>122</v>
      </c>
      <c r="H11" s="33" t="s">
        <v>231</v>
      </c>
      <c r="I11" s="33" t="s">
        <v>123</v>
      </c>
      <c r="J11" s="33" t="s">
        <v>232</v>
      </c>
      <c r="K11" s="33" t="s">
        <v>124</v>
      </c>
    </row>
    <row r="12" spans="1:11" x14ac:dyDescent="0.25">
      <c r="A12" s="121" t="s">
        <v>110</v>
      </c>
      <c r="B12" s="16" t="s">
        <v>169</v>
      </c>
      <c r="C12" s="11"/>
      <c r="D12" s="26">
        <v>0</v>
      </c>
      <c r="E12" s="29"/>
      <c r="F12" s="26">
        <v>30</v>
      </c>
      <c r="G12" s="26">
        <f>+E12*F12</f>
        <v>0</v>
      </c>
      <c r="H12" s="26">
        <v>5</v>
      </c>
      <c r="I12" s="26">
        <f>+E12*H12</f>
        <v>0</v>
      </c>
      <c r="J12" s="26">
        <v>0</v>
      </c>
      <c r="K12" s="26">
        <f>+E12*J12</f>
        <v>0</v>
      </c>
    </row>
    <row r="13" spans="1:11" x14ac:dyDescent="0.25">
      <c r="A13" s="121"/>
      <c r="B13" s="17" t="s">
        <v>170</v>
      </c>
      <c r="C13" s="12"/>
      <c r="D13" s="27">
        <v>1</v>
      </c>
      <c r="E13" s="30"/>
      <c r="F13" s="27">
        <v>30</v>
      </c>
      <c r="G13" s="27">
        <f t="shared" ref="G13:G85" si="0">+E13*F13</f>
        <v>0</v>
      </c>
      <c r="H13" s="27">
        <v>5</v>
      </c>
      <c r="I13" s="27">
        <f t="shared" ref="I13:I85" si="1">+E13*H13</f>
        <v>0</v>
      </c>
      <c r="J13" s="27">
        <v>0</v>
      </c>
      <c r="K13" s="27">
        <f t="shared" ref="K13:K85" si="2">+E13*J13</f>
        <v>0</v>
      </c>
    </row>
    <row r="14" spans="1:11" x14ac:dyDescent="0.25">
      <c r="A14" s="121"/>
      <c r="B14" s="17" t="s">
        <v>171</v>
      </c>
      <c r="C14" s="12"/>
      <c r="D14" s="27">
        <v>2</v>
      </c>
      <c r="E14" s="30">
        <v>2</v>
      </c>
      <c r="F14" s="27">
        <v>30</v>
      </c>
      <c r="G14" s="27">
        <f t="shared" si="0"/>
        <v>60</v>
      </c>
      <c r="H14" s="27">
        <v>5</v>
      </c>
      <c r="I14" s="27">
        <f t="shared" si="1"/>
        <v>10</v>
      </c>
      <c r="J14" s="27">
        <v>0</v>
      </c>
      <c r="K14" s="27">
        <f t="shared" si="2"/>
        <v>0</v>
      </c>
    </row>
    <row r="15" spans="1:11" x14ac:dyDescent="0.25">
      <c r="A15" s="121"/>
      <c r="B15" s="116" t="s">
        <v>172</v>
      </c>
      <c r="C15" s="13"/>
      <c r="D15" s="28">
        <v>4</v>
      </c>
      <c r="E15" s="31"/>
      <c r="F15" s="28">
        <v>30</v>
      </c>
      <c r="G15" s="28">
        <f t="shared" si="0"/>
        <v>0</v>
      </c>
      <c r="H15" s="28">
        <v>5</v>
      </c>
      <c r="I15" s="28">
        <f t="shared" si="1"/>
        <v>0</v>
      </c>
      <c r="J15" s="28">
        <v>0</v>
      </c>
      <c r="K15" s="28">
        <f t="shared" si="2"/>
        <v>0</v>
      </c>
    </row>
    <row r="16" spans="1:11" x14ac:dyDescent="0.25">
      <c r="D16" s="25"/>
      <c r="E16" s="25"/>
      <c r="F16" s="25"/>
      <c r="G16" s="25"/>
      <c r="H16" s="25"/>
      <c r="I16" s="25"/>
      <c r="J16" s="25"/>
      <c r="K16" s="25"/>
    </row>
    <row r="17" spans="1:11" x14ac:dyDescent="0.25">
      <c r="B17" s="14" t="s">
        <v>1</v>
      </c>
      <c r="D17" s="25"/>
      <c r="E17" s="25"/>
      <c r="F17" s="25"/>
      <c r="G17" s="25"/>
      <c r="H17" s="25"/>
      <c r="I17" s="25"/>
      <c r="J17" s="25"/>
      <c r="K17" s="25"/>
    </row>
    <row r="18" spans="1:11" ht="27.75" customHeight="1" x14ac:dyDescent="0.25">
      <c r="B18" s="14"/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121" t="s">
        <v>110</v>
      </c>
      <c r="B19" s="16" t="s">
        <v>173</v>
      </c>
      <c r="C19" s="11"/>
      <c r="D19" s="26">
        <v>0</v>
      </c>
      <c r="E19" s="29"/>
      <c r="F19" s="26">
        <v>10</v>
      </c>
      <c r="G19" s="26">
        <f t="shared" si="0"/>
        <v>0</v>
      </c>
      <c r="H19" s="26">
        <v>5</v>
      </c>
      <c r="I19" s="26">
        <f t="shared" si="1"/>
        <v>0</v>
      </c>
      <c r="J19" s="26">
        <v>0</v>
      </c>
      <c r="K19" s="26">
        <f t="shared" si="2"/>
        <v>0</v>
      </c>
    </row>
    <row r="20" spans="1:11" x14ac:dyDescent="0.25">
      <c r="A20" s="121"/>
      <c r="B20" s="117" t="s">
        <v>174</v>
      </c>
      <c r="C20" s="12"/>
      <c r="D20" s="27">
        <v>1</v>
      </c>
      <c r="E20" s="30">
        <v>1</v>
      </c>
      <c r="F20" s="27">
        <v>10</v>
      </c>
      <c r="G20" s="27">
        <f t="shared" si="0"/>
        <v>10</v>
      </c>
      <c r="H20" s="27">
        <v>5</v>
      </c>
      <c r="I20" s="27">
        <f t="shared" si="1"/>
        <v>5</v>
      </c>
      <c r="J20" s="27">
        <v>0</v>
      </c>
      <c r="K20" s="27">
        <f t="shared" si="2"/>
        <v>0</v>
      </c>
    </row>
    <row r="21" spans="1:11" x14ac:dyDescent="0.25">
      <c r="A21" s="121"/>
      <c r="B21" s="18" t="s">
        <v>175</v>
      </c>
      <c r="C21" s="12"/>
      <c r="D21" s="27">
        <v>2</v>
      </c>
      <c r="E21" s="30"/>
      <c r="F21" s="27">
        <v>10</v>
      </c>
      <c r="G21" s="27">
        <f t="shared" si="0"/>
        <v>0</v>
      </c>
      <c r="H21" s="27">
        <v>5</v>
      </c>
      <c r="I21" s="27">
        <f t="shared" si="1"/>
        <v>0</v>
      </c>
      <c r="J21" s="27">
        <v>0</v>
      </c>
      <c r="K21" s="27">
        <f t="shared" si="2"/>
        <v>0</v>
      </c>
    </row>
    <row r="22" spans="1:11" ht="18" customHeight="1" x14ac:dyDescent="0.25">
      <c r="A22" s="121"/>
      <c r="B22" s="19" t="s">
        <v>233</v>
      </c>
      <c r="C22" s="13"/>
      <c r="D22" s="28">
        <v>4</v>
      </c>
      <c r="E22" s="31"/>
      <c r="F22" s="28">
        <v>10</v>
      </c>
      <c r="G22" s="28">
        <f t="shared" si="0"/>
        <v>0</v>
      </c>
      <c r="H22" s="28">
        <v>5</v>
      </c>
      <c r="I22" s="28">
        <f t="shared" si="1"/>
        <v>0</v>
      </c>
      <c r="J22" s="28">
        <v>0</v>
      </c>
      <c r="K22" s="28">
        <f t="shared" si="2"/>
        <v>0</v>
      </c>
    </row>
    <row r="23" spans="1:11" x14ac:dyDescent="0.25"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B24" s="112" t="s">
        <v>162</v>
      </c>
      <c r="D24" s="25"/>
      <c r="E24" s="25"/>
      <c r="F24" s="25"/>
      <c r="G24" s="25"/>
      <c r="H24" s="25"/>
      <c r="I24" s="25"/>
      <c r="J24" s="25"/>
      <c r="K24" s="25"/>
    </row>
    <row r="25" spans="1:11" ht="35.25" customHeight="1" x14ac:dyDescent="0.25">
      <c r="B25" s="1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121" t="s">
        <v>110</v>
      </c>
      <c r="B26" s="118" t="s">
        <v>176</v>
      </c>
      <c r="C26" s="11"/>
      <c r="D26" s="26">
        <v>0</v>
      </c>
      <c r="E26" s="29"/>
      <c r="F26" s="26">
        <v>15</v>
      </c>
      <c r="G26" s="26">
        <f t="shared" si="0"/>
        <v>0</v>
      </c>
      <c r="H26" s="26">
        <v>0</v>
      </c>
      <c r="I26" s="26">
        <f t="shared" si="1"/>
        <v>0</v>
      </c>
      <c r="J26" s="26">
        <v>0</v>
      </c>
      <c r="K26" s="26">
        <f t="shared" si="2"/>
        <v>0</v>
      </c>
    </row>
    <row r="27" spans="1:11" x14ac:dyDescent="0.25">
      <c r="A27" s="121"/>
      <c r="B27" s="119" t="s">
        <v>177</v>
      </c>
      <c r="C27" s="12"/>
      <c r="D27" s="27">
        <v>1</v>
      </c>
      <c r="E27" s="30">
        <v>1</v>
      </c>
      <c r="F27" s="27">
        <v>15</v>
      </c>
      <c r="G27" s="27">
        <f t="shared" si="0"/>
        <v>15</v>
      </c>
      <c r="H27" s="27">
        <v>0</v>
      </c>
      <c r="I27" s="27">
        <f t="shared" si="1"/>
        <v>0</v>
      </c>
      <c r="J27" s="27">
        <v>0</v>
      </c>
      <c r="K27" s="27">
        <f t="shared" si="2"/>
        <v>0</v>
      </c>
    </row>
    <row r="28" spans="1:11" x14ac:dyDescent="0.25">
      <c r="A28" s="121"/>
      <c r="B28" s="12" t="s">
        <v>178</v>
      </c>
      <c r="C28" s="12"/>
      <c r="D28" s="27">
        <v>2</v>
      </c>
      <c r="E28" s="30"/>
      <c r="F28" s="27">
        <v>15</v>
      </c>
      <c r="G28" s="27">
        <f t="shared" si="0"/>
        <v>0</v>
      </c>
      <c r="H28" s="27">
        <v>0</v>
      </c>
      <c r="I28" s="27">
        <f t="shared" si="1"/>
        <v>0</v>
      </c>
      <c r="J28" s="27">
        <v>0</v>
      </c>
      <c r="K28" s="27">
        <f t="shared" si="2"/>
        <v>0</v>
      </c>
    </row>
    <row r="29" spans="1:11" x14ac:dyDescent="0.25">
      <c r="A29" s="121"/>
      <c r="B29" s="21" t="s">
        <v>50</v>
      </c>
      <c r="C29" s="13"/>
      <c r="D29" s="28">
        <v>4</v>
      </c>
      <c r="E29" s="31"/>
      <c r="F29" s="28">
        <v>15</v>
      </c>
      <c r="G29" s="28">
        <f t="shared" si="0"/>
        <v>0</v>
      </c>
      <c r="H29" s="28">
        <v>0</v>
      </c>
      <c r="I29" s="28">
        <f t="shared" si="1"/>
        <v>0</v>
      </c>
      <c r="J29" s="28">
        <v>0</v>
      </c>
      <c r="K29" s="28">
        <f t="shared" si="2"/>
        <v>0</v>
      </c>
    </row>
    <row r="30" spans="1:11" x14ac:dyDescent="0.25">
      <c r="D30" s="25"/>
      <c r="E30" s="25"/>
      <c r="F30" s="25"/>
      <c r="G30" s="25"/>
      <c r="H30" s="25"/>
      <c r="I30" s="25"/>
      <c r="J30" s="25"/>
      <c r="K30" s="25"/>
    </row>
    <row r="31" spans="1:11" x14ac:dyDescent="0.25">
      <c r="B31" s="14" t="s">
        <v>112</v>
      </c>
      <c r="D31" s="25"/>
      <c r="E31" s="25"/>
      <c r="F31" s="25"/>
      <c r="G31" s="25"/>
      <c r="H31" s="25"/>
      <c r="I31" s="25"/>
      <c r="J31" s="25"/>
      <c r="K31" s="25"/>
    </row>
    <row r="32" spans="1:11" ht="26.25" customHeight="1" x14ac:dyDescent="0.25">
      <c r="B32" s="22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122" t="s">
        <v>113</v>
      </c>
      <c r="B33" s="118" t="s">
        <v>179</v>
      </c>
      <c r="C33" s="11"/>
      <c r="D33" s="26">
        <v>0</v>
      </c>
      <c r="E33" s="29"/>
      <c r="F33" s="26">
        <v>10</v>
      </c>
      <c r="G33" s="26">
        <f t="shared" si="0"/>
        <v>0</v>
      </c>
      <c r="H33" s="26">
        <v>5</v>
      </c>
      <c r="I33" s="26">
        <f t="shared" si="1"/>
        <v>0</v>
      </c>
      <c r="J33" s="26">
        <v>0</v>
      </c>
      <c r="K33" s="26">
        <f t="shared" si="2"/>
        <v>0</v>
      </c>
    </row>
    <row r="34" spans="1:11" x14ac:dyDescent="0.25">
      <c r="A34" s="122"/>
      <c r="B34" s="119" t="s">
        <v>180</v>
      </c>
      <c r="C34" s="12"/>
      <c r="D34" s="27">
        <v>0</v>
      </c>
      <c r="E34" s="30"/>
      <c r="F34" s="27">
        <v>10</v>
      </c>
      <c r="G34" s="27">
        <f t="shared" si="0"/>
        <v>0</v>
      </c>
      <c r="H34" s="27">
        <v>5</v>
      </c>
      <c r="I34" s="27">
        <f t="shared" si="1"/>
        <v>0</v>
      </c>
      <c r="J34" s="27">
        <v>0</v>
      </c>
      <c r="K34" s="27">
        <f t="shared" si="2"/>
        <v>0</v>
      </c>
    </row>
    <row r="35" spans="1:11" x14ac:dyDescent="0.25">
      <c r="A35" s="122"/>
      <c r="B35" s="119" t="s">
        <v>181</v>
      </c>
      <c r="C35" s="12"/>
      <c r="D35" s="27">
        <v>1</v>
      </c>
      <c r="E35" s="30"/>
      <c r="F35" s="27">
        <v>10</v>
      </c>
      <c r="G35" s="27">
        <f t="shared" si="0"/>
        <v>0</v>
      </c>
      <c r="H35" s="27">
        <v>5</v>
      </c>
      <c r="I35" s="27">
        <f t="shared" si="1"/>
        <v>0</v>
      </c>
      <c r="J35" s="27">
        <v>0</v>
      </c>
      <c r="K35" s="27">
        <f t="shared" si="2"/>
        <v>0</v>
      </c>
    </row>
    <row r="36" spans="1:11" x14ac:dyDescent="0.25">
      <c r="A36" s="122"/>
      <c r="B36" s="119" t="s">
        <v>182</v>
      </c>
      <c r="C36" s="12"/>
      <c r="D36" s="27">
        <v>2</v>
      </c>
      <c r="E36" s="30"/>
      <c r="F36" s="27">
        <v>10</v>
      </c>
      <c r="G36" s="27">
        <f t="shared" si="0"/>
        <v>0</v>
      </c>
      <c r="H36" s="27">
        <v>5</v>
      </c>
      <c r="I36" s="27">
        <f t="shared" si="1"/>
        <v>0</v>
      </c>
      <c r="J36" s="27">
        <v>0</v>
      </c>
      <c r="K36" s="27">
        <f t="shared" si="2"/>
        <v>0</v>
      </c>
    </row>
    <row r="37" spans="1:11" x14ac:dyDescent="0.25">
      <c r="A37" s="123"/>
      <c r="B37" s="120" t="s">
        <v>183</v>
      </c>
      <c r="C37" s="13"/>
      <c r="D37" s="28">
        <v>4</v>
      </c>
      <c r="E37" s="31">
        <v>4</v>
      </c>
      <c r="F37" s="28">
        <v>10</v>
      </c>
      <c r="G37" s="28">
        <f t="shared" si="0"/>
        <v>40</v>
      </c>
      <c r="H37" s="28">
        <v>5</v>
      </c>
      <c r="I37" s="28">
        <f t="shared" si="1"/>
        <v>20</v>
      </c>
      <c r="J37" s="28">
        <v>0</v>
      </c>
      <c r="K37" s="28">
        <f t="shared" si="2"/>
        <v>0</v>
      </c>
    </row>
    <row r="38" spans="1:11" x14ac:dyDescent="0.25">
      <c r="D38" s="25"/>
      <c r="E38" s="25"/>
      <c r="F38" s="25"/>
      <c r="G38" s="25"/>
      <c r="H38" s="25"/>
      <c r="I38" s="25"/>
      <c r="J38" s="25"/>
      <c r="K38" s="25"/>
    </row>
    <row r="39" spans="1:11" x14ac:dyDescent="0.25">
      <c r="B39" s="14" t="s">
        <v>114</v>
      </c>
      <c r="D39" s="25"/>
      <c r="E39" s="25"/>
      <c r="F39" s="25"/>
      <c r="G39" s="25"/>
      <c r="H39" s="25"/>
      <c r="I39" s="25"/>
      <c r="J39" s="25"/>
      <c r="K39" s="25"/>
    </row>
    <row r="40" spans="1:11" ht="20.25" customHeight="1" x14ac:dyDescent="0.25">
      <c r="B40" s="1"/>
      <c r="D40" s="25"/>
      <c r="E40" s="25"/>
      <c r="F40" s="25"/>
      <c r="G40" s="25"/>
      <c r="H40" s="25"/>
      <c r="I40" s="25"/>
      <c r="J40" s="25"/>
      <c r="K40" s="25"/>
    </row>
    <row r="41" spans="1:11" x14ac:dyDescent="0.25">
      <c r="A41" s="121" t="s">
        <v>110</v>
      </c>
      <c r="B41" s="11" t="s">
        <v>184</v>
      </c>
      <c r="C41" s="11"/>
      <c r="D41" s="26">
        <v>0</v>
      </c>
      <c r="E41" s="29"/>
      <c r="F41" s="26">
        <v>10</v>
      </c>
      <c r="G41" s="26">
        <f t="shared" si="0"/>
        <v>0</v>
      </c>
      <c r="H41" s="26">
        <v>5</v>
      </c>
      <c r="I41" s="26">
        <f t="shared" si="1"/>
        <v>0</v>
      </c>
      <c r="J41" s="26">
        <v>5</v>
      </c>
      <c r="K41" s="26">
        <f t="shared" si="2"/>
        <v>0</v>
      </c>
    </row>
    <row r="42" spans="1:11" x14ac:dyDescent="0.25">
      <c r="A42" s="121"/>
      <c r="B42" s="12" t="s">
        <v>185</v>
      </c>
      <c r="C42" s="12"/>
      <c r="D42" s="27">
        <v>1</v>
      </c>
      <c r="E42" s="30"/>
      <c r="F42" s="27">
        <v>10</v>
      </c>
      <c r="G42" s="27">
        <f t="shared" si="0"/>
        <v>0</v>
      </c>
      <c r="H42" s="27">
        <v>5</v>
      </c>
      <c r="I42" s="27">
        <f t="shared" si="1"/>
        <v>0</v>
      </c>
      <c r="J42" s="27">
        <v>5</v>
      </c>
      <c r="K42" s="27">
        <f t="shared" si="2"/>
        <v>0</v>
      </c>
    </row>
    <row r="43" spans="1:11" x14ac:dyDescent="0.25">
      <c r="A43" s="121"/>
      <c r="B43" s="12" t="s">
        <v>186</v>
      </c>
      <c r="C43" s="12"/>
      <c r="D43" s="27">
        <v>2</v>
      </c>
      <c r="E43" s="30"/>
      <c r="F43" s="27">
        <v>10</v>
      </c>
      <c r="G43" s="27">
        <f t="shared" si="0"/>
        <v>0</v>
      </c>
      <c r="H43" s="27">
        <v>5</v>
      </c>
      <c r="I43" s="27">
        <f t="shared" si="1"/>
        <v>0</v>
      </c>
      <c r="J43" s="27">
        <v>5</v>
      </c>
      <c r="K43" s="27">
        <f t="shared" si="2"/>
        <v>0</v>
      </c>
    </row>
    <row r="44" spans="1:11" x14ac:dyDescent="0.25">
      <c r="A44" s="121"/>
      <c r="B44" s="13" t="s">
        <v>187</v>
      </c>
      <c r="C44" s="13"/>
      <c r="D44" s="28">
        <v>4</v>
      </c>
      <c r="E44" s="31">
        <v>4</v>
      </c>
      <c r="F44" s="28">
        <v>10</v>
      </c>
      <c r="G44" s="28">
        <f t="shared" si="0"/>
        <v>40</v>
      </c>
      <c r="H44" s="28">
        <v>5</v>
      </c>
      <c r="I44" s="28">
        <f t="shared" si="1"/>
        <v>20</v>
      </c>
      <c r="J44" s="28">
        <v>5</v>
      </c>
      <c r="K44" s="28">
        <f t="shared" si="2"/>
        <v>20</v>
      </c>
    </row>
    <row r="45" spans="1:11" x14ac:dyDescent="0.25">
      <c r="D45" s="25"/>
      <c r="E45" s="25"/>
      <c r="F45" s="25"/>
      <c r="G45" s="25"/>
      <c r="H45" s="25"/>
      <c r="I45" s="25"/>
      <c r="J45" s="25"/>
      <c r="K45" s="25"/>
    </row>
    <row r="46" spans="1:11" x14ac:dyDescent="0.25">
      <c r="B46" s="14" t="s">
        <v>2</v>
      </c>
      <c r="D46" s="25"/>
      <c r="E46" s="25"/>
      <c r="F46" s="25"/>
      <c r="G46" s="25"/>
      <c r="H46" s="25"/>
      <c r="I46" s="25"/>
      <c r="J46" s="25"/>
      <c r="K46" s="25"/>
    </row>
    <row r="47" spans="1:11" ht="21" customHeight="1" x14ac:dyDescent="0.25">
      <c r="B47" s="14"/>
      <c r="D47" s="25"/>
      <c r="E47" s="25"/>
      <c r="F47" s="25"/>
      <c r="G47" s="25"/>
      <c r="H47" s="25"/>
      <c r="I47" s="25"/>
      <c r="J47" s="25"/>
      <c r="K47" s="25"/>
    </row>
    <row r="48" spans="1:11" x14ac:dyDescent="0.25">
      <c r="A48" s="121" t="s">
        <v>110</v>
      </c>
      <c r="B48" s="11" t="s">
        <v>188</v>
      </c>
      <c r="C48" s="11"/>
      <c r="D48" s="26">
        <v>0</v>
      </c>
      <c r="E48" s="29"/>
      <c r="F48" s="26">
        <v>15</v>
      </c>
      <c r="G48" s="26">
        <f t="shared" si="0"/>
        <v>0</v>
      </c>
      <c r="H48" s="26">
        <v>5</v>
      </c>
      <c r="I48" s="26">
        <f t="shared" si="1"/>
        <v>0</v>
      </c>
      <c r="J48" s="26">
        <v>0</v>
      </c>
      <c r="K48" s="26">
        <f t="shared" si="2"/>
        <v>0</v>
      </c>
    </row>
    <row r="49" spans="1:11" x14ac:dyDescent="0.25">
      <c r="A49" s="121"/>
      <c r="B49" s="12" t="s">
        <v>189</v>
      </c>
      <c r="C49" s="12"/>
      <c r="D49" s="27">
        <v>1</v>
      </c>
      <c r="E49" s="30">
        <v>1</v>
      </c>
      <c r="F49" s="27">
        <v>15</v>
      </c>
      <c r="G49" s="27">
        <f t="shared" si="0"/>
        <v>15</v>
      </c>
      <c r="H49" s="27">
        <v>5</v>
      </c>
      <c r="I49" s="27">
        <f t="shared" si="1"/>
        <v>5</v>
      </c>
      <c r="J49" s="27">
        <v>0</v>
      </c>
      <c r="K49" s="27">
        <f t="shared" si="2"/>
        <v>0</v>
      </c>
    </row>
    <row r="50" spans="1:11" x14ac:dyDescent="0.25">
      <c r="A50" s="121"/>
      <c r="B50" s="12" t="s">
        <v>190</v>
      </c>
      <c r="C50" s="12"/>
      <c r="D50" s="27">
        <v>2</v>
      </c>
      <c r="E50" s="30"/>
      <c r="F50" s="27">
        <v>15</v>
      </c>
      <c r="G50" s="27">
        <f t="shared" si="0"/>
        <v>0</v>
      </c>
      <c r="H50" s="27">
        <v>5</v>
      </c>
      <c r="I50" s="27">
        <f t="shared" si="1"/>
        <v>0</v>
      </c>
      <c r="J50" s="27">
        <v>0</v>
      </c>
      <c r="K50" s="27">
        <f t="shared" si="2"/>
        <v>0</v>
      </c>
    </row>
    <row r="51" spans="1:11" x14ac:dyDescent="0.25">
      <c r="A51" s="121"/>
      <c r="B51" s="13" t="s">
        <v>191</v>
      </c>
      <c r="C51" s="13"/>
      <c r="D51" s="28">
        <v>4</v>
      </c>
      <c r="E51" s="31"/>
      <c r="F51" s="28">
        <v>15</v>
      </c>
      <c r="G51" s="28">
        <f t="shared" si="0"/>
        <v>0</v>
      </c>
      <c r="H51" s="28">
        <v>5</v>
      </c>
      <c r="I51" s="28">
        <f t="shared" si="1"/>
        <v>0</v>
      </c>
      <c r="J51" s="28">
        <v>0</v>
      </c>
      <c r="K51" s="28">
        <f t="shared" si="2"/>
        <v>0</v>
      </c>
    </row>
    <row r="52" spans="1:11" x14ac:dyDescent="0.25">
      <c r="D52" s="25"/>
      <c r="E52" s="25"/>
      <c r="F52" s="25"/>
      <c r="G52" s="25"/>
      <c r="H52" s="25"/>
      <c r="I52" s="25"/>
      <c r="J52" s="25"/>
      <c r="K52" s="25"/>
    </row>
    <row r="53" spans="1:11" x14ac:dyDescent="0.25">
      <c r="B53" s="14" t="s">
        <v>115</v>
      </c>
      <c r="D53" s="25"/>
      <c r="E53" s="25"/>
      <c r="F53" s="25"/>
      <c r="G53" s="25"/>
      <c r="H53" s="25"/>
      <c r="I53" s="25"/>
      <c r="J53" s="25"/>
      <c r="K53" s="25"/>
    </row>
    <row r="54" spans="1:11" ht="25.5" customHeight="1" x14ac:dyDescent="0.25">
      <c r="B54" s="1"/>
      <c r="D54" s="25"/>
      <c r="E54" s="25"/>
      <c r="F54" s="25"/>
      <c r="G54" s="25"/>
      <c r="H54" s="25"/>
      <c r="I54" s="25"/>
      <c r="J54" s="25"/>
      <c r="K54" s="25"/>
    </row>
    <row r="55" spans="1:11" x14ac:dyDescent="0.25">
      <c r="A55" s="121" t="s">
        <v>110</v>
      </c>
      <c r="B55" s="11" t="s">
        <v>192</v>
      </c>
      <c r="C55" s="11"/>
      <c r="D55" s="26">
        <v>0</v>
      </c>
      <c r="E55" s="29"/>
      <c r="F55" s="26">
        <v>10</v>
      </c>
      <c r="G55" s="26">
        <f t="shared" si="0"/>
        <v>0</v>
      </c>
      <c r="H55" s="26">
        <v>10</v>
      </c>
      <c r="I55" s="26">
        <f t="shared" si="1"/>
        <v>0</v>
      </c>
      <c r="J55" s="26">
        <v>0</v>
      </c>
      <c r="K55" s="26">
        <f t="shared" si="2"/>
        <v>0</v>
      </c>
    </row>
    <row r="56" spans="1:11" x14ac:dyDescent="0.25">
      <c r="A56" s="121"/>
      <c r="B56" s="12" t="s">
        <v>193</v>
      </c>
      <c r="C56" s="12"/>
      <c r="D56" s="27">
        <v>1</v>
      </c>
      <c r="E56" s="30">
        <v>1</v>
      </c>
      <c r="F56" s="27">
        <v>10</v>
      </c>
      <c r="G56" s="27">
        <f t="shared" si="0"/>
        <v>10</v>
      </c>
      <c r="H56" s="27">
        <v>10</v>
      </c>
      <c r="I56" s="27">
        <f t="shared" si="1"/>
        <v>10</v>
      </c>
      <c r="J56" s="27">
        <v>0</v>
      </c>
      <c r="K56" s="27">
        <f t="shared" si="2"/>
        <v>0</v>
      </c>
    </row>
    <row r="57" spans="1:11" x14ac:dyDescent="0.25">
      <c r="A57" s="121"/>
      <c r="B57" s="12" t="s">
        <v>194</v>
      </c>
      <c r="C57" s="12"/>
      <c r="D57" s="27">
        <v>2</v>
      </c>
      <c r="E57" s="30"/>
      <c r="F57" s="27">
        <v>10</v>
      </c>
      <c r="G57" s="27">
        <f t="shared" si="0"/>
        <v>0</v>
      </c>
      <c r="H57" s="27">
        <v>10</v>
      </c>
      <c r="I57" s="27">
        <f t="shared" si="1"/>
        <v>0</v>
      </c>
      <c r="J57" s="27">
        <v>0</v>
      </c>
      <c r="K57" s="27">
        <f t="shared" si="2"/>
        <v>0</v>
      </c>
    </row>
    <row r="58" spans="1:11" x14ac:dyDescent="0.25">
      <c r="A58" s="121"/>
      <c r="B58" s="13" t="s">
        <v>195</v>
      </c>
      <c r="C58" s="13"/>
      <c r="D58" s="28">
        <v>4</v>
      </c>
      <c r="E58" s="31"/>
      <c r="F58" s="28">
        <v>10</v>
      </c>
      <c r="G58" s="28">
        <f t="shared" si="0"/>
        <v>0</v>
      </c>
      <c r="H58" s="28">
        <v>10</v>
      </c>
      <c r="I58" s="28">
        <f t="shared" si="1"/>
        <v>0</v>
      </c>
      <c r="J58" s="28">
        <v>0</v>
      </c>
      <c r="K58" s="28">
        <f t="shared" si="2"/>
        <v>0</v>
      </c>
    </row>
    <row r="59" spans="1:11" x14ac:dyDescent="0.25">
      <c r="D59" s="25"/>
      <c r="E59" s="25"/>
      <c r="F59" s="25"/>
      <c r="G59" s="25"/>
      <c r="H59" s="25"/>
      <c r="I59" s="25"/>
      <c r="J59" s="25"/>
      <c r="K59" s="25"/>
    </row>
    <row r="60" spans="1:11" x14ac:dyDescent="0.25">
      <c r="B60" s="14" t="s">
        <v>116</v>
      </c>
      <c r="D60" s="25"/>
      <c r="E60" s="25"/>
      <c r="F60" s="25"/>
      <c r="G60" s="25"/>
      <c r="H60" s="25"/>
      <c r="I60" s="25"/>
      <c r="J60" s="25"/>
      <c r="K60" s="25"/>
    </row>
    <row r="61" spans="1:11" ht="24.75" customHeight="1" x14ac:dyDescent="0.25">
      <c r="B61" s="1"/>
      <c r="D61" s="25"/>
      <c r="E61" s="25"/>
      <c r="F61" s="25"/>
      <c r="G61" s="25"/>
      <c r="H61" s="25"/>
      <c r="I61" s="25"/>
      <c r="J61" s="25"/>
      <c r="K61" s="25"/>
    </row>
    <row r="62" spans="1:11" x14ac:dyDescent="0.25">
      <c r="A62" s="121" t="s">
        <v>110</v>
      </c>
      <c r="B62" s="11" t="s">
        <v>173</v>
      </c>
      <c r="C62" s="11"/>
      <c r="D62" s="26">
        <v>0</v>
      </c>
      <c r="E62" s="29"/>
      <c r="F62" s="26">
        <v>0</v>
      </c>
      <c r="G62" s="26">
        <f t="shared" si="0"/>
        <v>0</v>
      </c>
      <c r="H62" s="26">
        <v>20</v>
      </c>
      <c r="I62" s="26">
        <f t="shared" si="1"/>
        <v>0</v>
      </c>
      <c r="J62" s="26">
        <v>0</v>
      </c>
      <c r="K62" s="26">
        <f t="shared" si="2"/>
        <v>0</v>
      </c>
    </row>
    <row r="63" spans="1:11" x14ac:dyDescent="0.25">
      <c r="A63" s="121"/>
      <c r="B63" s="12" t="s">
        <v>196</v>
      </c>
      <c r="C63" s="12"/>
      <c r="D63" s="27">
        <v>1</v>
      </c>
      <c r="E63" s="30"/>
      <c r="F63" s="27">
        <v>0</v>
      </c>
      <c r="G63" s="27">
        <f t="shared" si="0"/>
        <v>0</v>
      </c>
      <c r="H63" s="27">
        <v>20</v>
      </c>
      <c r="I63" s="27">
        <f t="shared" si="1"/>
        <v>0</v>
      </c>
      <c r="J63" s="27">
        <v>0</v>
      </c>
      <c r="K63" s="27">
        <f t="shared" si="2"/>
        <v>0</v>
      </c>
    </row>
    <row r="64" spans="1:11" x14ac:dyDescent="0.25">
      <c r="A64" s="121"/>
      <c r="B64" s="20" t="s">
        <v>56</v>
      </c>
      <c r="C64" s="12"/>
      <c r="D64" s="27">
        <v>2</v>
      </c>
      <c r="E64" s="30"/>
      <c r="F64" s="27">
        <v>0</v>
      </c>
      <c r="G64" s="27">
        <f t="shared" si="0"/>
        <v>0</v>
      </c>
      <c r="H64" s="27">
        <v>20</v>
      </c>
      <c r="I64" s="27">
        <f t="shared" si="1"/>
        <v>0</v>
      </c>
      <c r="J64" s="27">
        <v>0</v>
      </c>
      <c r="K64" s="27">
        <f t="shared" si="2"/>
        <v>0</v>
      </c>
    </row>
    <row r="65" spans="1:12" x14ac:dyDescent="0.25">
      <c r="A65" s="121"/>
      <c r="B65" s="21" t="s">
        <v>57</v>
      </c>
      <c r="C65" s="13"/>
      <c r="D65" s="28">
        <v>4</v>
      </c>
      <c r="E65" s="31">
        <v>4</v>
      </c>
      <c r="F65" s="28">
        <v>0</v>
      </c>
      <c r="G65" s="28">
        <f t="shared" si="0"/>
        <v>0</v>
      </c>
      <c r="H65" s="28">
        <v>20</v>
      </c>
      <c r="I65" s="28">
        <f t="shared" si="1"/>
        <v>80</v>
      </c>
      <c r="J65" s="28">
        <v>0</v>
      </c>
      <c r="K65" s="28">
        <f t="shared" si="2"/>
        <v>0</v>
      </c>
    </row>
    <row r="66" spans="1:12" x14ac:dyDescent="0.25">
      <c r="D66" s="25"/>
      <c r="E66" s="25"/>
      <c r="F66" s="25"/>
      <c r="G66" s="25"/>
      <c r="H66" s="25"/>
      <c r="I66" s="25"/>
      <c r="J66" s="25"/>
      <c r="K66" s="25"/>
    </row>
    <row r="67" spans="1:12" x14ac:dyDescent="0.25">
      <c r="B67" s="2" t="s">
        <v>58</v>
      </c>
      <c r="D67" s="25"/>
      <c r="E67" s="25"/>
      <c r="F67" s="25"/>
      <c r="G67" s="25"/>
      <c r="H67" s="25"/>
      <c r="I67" s="25"/>
      <c r="J67" s="25"/>
      <c r="K67" s="25"/>
    </row>
    <row r="68" spans="1:12" ht="24" customHeight="1" x14ac:dyDescent="0.25">
      <c r="B68" s="2"/>
      <c r="D68" s="25"/>
      <c r="E68" s="25"/>
      <c r="F68" s="25"/>
      <c r="G68" s="25"/>
      <c r="H68" s="25"/>
      <c r="I68" s="25"/>
      <c r="J68" s="25"/>
      <c r="K68" s="25"/>
    </row>
    <row r="69" spans="1:12" x14ac:dyDescent="0.25">
      <c r="A69" s="121" t="s">
        <v>110</v>
      </c>
      <c r="B69" s="11" t="s">
        <v>173</v>
      </c>
      <c r="C69" s="11"/>
      <c r="D69" s="26">
        <v>0</v>
      </c>
      <c r="E69" s="29"/>
      <c r="F69" s="26">
        <v>0</v>
      </c>
      <c r="G69" s="26">
        <f t="shared" si="0"/>
        <v>0</v>
      </c>
      <c r="H69" s="26">
        <v>15</v>
      </c>
      <c r="I69" s="26">
        <f t="shared" si="1"/>
        <v>0</v>
      </c>
      <c r="J69" s="26">
        <v>5</v>
      </c>
      <c r="K69" s="26">
        <f t="shared" si="2"/>
        <v>0</v>
      </c>
      <c r="L69" s="67"/>
    </row>
    <row r="70" spans="1:12" x14ac:dyDescent="0.25">
      <c r="A70" s="121"/>
      <c r="B70" s="12" t="s">
        <v>197</v>
      </c>
      <c r="C70" s="12"/>
      <c r="D70" s="27">
        <v>1</v>
      </c>
      <c r="E70" s="30"/>
      <c r="F70" s="27">
        <v>0</v>
      </c>
      <c r="G70" s="27">
        <f t="shared" si="0"/>
        <v>0</v>
      </c>
      <c r="H70" s="27">
        <v>15</v>
      </c>
      <c r="I70" s="27">
        <f t="shared" si="1"/>
        <v>0</v>
      </c>
      <c r="J70" s="27">
        <v>5</v>
      </c>
      <c r="K70" s="27">
        <f t="shared" si="2"/>
        <v>0</v>
      </c>
    </row>
    <row r="71" spans="1:12" x14ac:dyDescent="0.25">
      <c r="A71" s="121"/>
      <c r="B71" s="12" t="s">
        <v>198</v>
      </c>
      <c r="C71" s="12"/>
      <c r="D71" s="27">
        <v>2</v>
      </c>
      <c r="E71" s="30"/>
      <c r="F71" s="27">
        <v>0</v>
      </c>
      <c r="G71" s="27">
        <f t="shared" si="0"/>
        <v>0</v>
      </c>
      <c r="H71" s="27">
        <v>15</v>
      </c>
      <c r="I71" s="27">
        <f t="shared" si="1"/>
        <v>0</v>
      </c>
      <c r="J71" s="27">
        <v>5</v>
      </c>
      <c r="K71" s="27">
        <f t="shared" si="2"/>
        <v>0</v>
      </c>
    </row>
    <row r="72" spans="1:12" x14ac:dyDescent="0.25">
      <c r="A72" s="121"/>
      <c r="B72" s="13" t="s">
        <v>199</v>
      </c>
      <c r="C72" s="13"/>
      <c r="D72" s="28">
        <v>4</v>
      </c>
      <c r="E72" s="31">
        <v>4</v>
      </c>
      <c r="F72" s="28">
        <v>0</v>
      </c>
      <c r="G72" s="28">
        <f t="shared" si="0"/>
        <v>0</v>
      </c>
      <c r="H72" s="28">
        <v>15</v>
      </c>
      <c r="I72" s="28">
        <f t="shared" si="1"/>
        <v>60</v>
      </c>
      <c r="J72" s="28">
        <v>5</v>
      </c>
      <c r="K72" s="28">
        <f t="shared" si="2"/>
        <v>20</v>
      </c>
    </row>
    <row r="73" spans="1:12" x14ac:dyDescent="0.25">
      <c r="D73" s="25"/>
      <c r="E73" s="25"/>
      <c r="F73" s="25"/>
      <c r="G73" s="25"/>
      <c r="H73" s="25"/>
      <c r="I73" s="25"/>
      <c r="J73" s="25"/>
      <c r="K73" s="25"/>
    </row>
    <row r="74" spans="1:12" x14ac:dyDescent="0.25">
      <c r="B74" s="2" t="s">
        <v>59</v>
      </c>
      <c r="D74" s="25"/>
      <c r="E74" s="25"/>
      <c r="F74" s="25"/>
      <c r="G74" s="25"/>
      <c r="H74" s="25"/>
      <c r="I74" s="25"/>
      <c r="J74" s="25"/>
      <c r="K74" s="25"/>
    </row>
    <row r="75" spans="1:12" ht="22.5" customHeight="1" x14ac:dyDescent="0.25">
      <c r="A75" s="121" t="s">
        <v>110</v>
      </c>
      <c r="B75" s="4"/>
      <c r="D75" s="25"/>
      <c r="E75" s="25"/>
      <c r="F75" s="25"/>
      <c r="G75" s="25"/>
      <c r="H75" s="25"/>
      <c r="I75" s="25"/>
      <c r="J75" s="25"/>
      <c r="K75" s="25"/>
    </row>
    <row r="76" spans="1:12" x14ac:dyDescent="0.25">
      <c r="A76" s="121"/>
      <c r="B76" s="11" t="s">
        <v>200</v>
      </c>
      <c r="C76" s="11"/>
      <c r="D76" s="26">
        <v>1</v>
      </c>
      <c r="E76" s="29"/>
      <c r="F76" s="26">
        <v>0</v>
      </c>
      <c r="G76" s="26">
        <f t="shared" si="0"/>
        <v>0</v>
      </c>
      <c r="H76" s="26">
        <v>5</v>
      </c>
      <c r="I76" s="26">
        <f t="shared" si="1"/>
        <v>0</v>
      </c>
      <c r="J76" s="26">
        <v>5</v>
      </c>
      <c r="K76" s="26">
        <f t="shared" si="2"/>
        <v>0</v>
      </c>
      <c r="L76" s="67"/>
    </row>
    <row r="77" spans="1:12" x14ac:dyDescent="0.25">
      <c r="A77" s="121"/>
      <c r="B77" s="12" t="s">
        <v>201</v>
      </c>
      <c r="C77" s="12"/>
      <c r="D77" s="27">
        <v>2</v>
      </c>
      <c r="E77" s="30"/>
      <c r="F77" s="27">
        <v>0</v>
      </c>
      <c r="G77" s="27">
        <f t="shared" si="0"/>
        <v>0</v>
      </c>
      <c r="H77" s="27">
        <v>5</v>
      </c>
      <c r="I77" s="27">
        <f t="shared" si="1"/>
        <v>0</v>
      </c>
      <c r="J77" s="27">
        <v>5</v>
      </c>
      <c r="K77" s="27">
        <f t="shared" si="2"/>
        <v>0</v>
      </c>
    </row>
    <row r="78" spans="1:12" x14ac:dyDescent="0.25">
      <c r="A78" s="121"/>
      <c r="B78" s="13" t="s">
        <v>202</v>
      </c>
      <c r="C78" s="13"/>
      <c r="D78" s="28">
        <v>4</v>
      </c>
      <c r="E78" s="31">
        <v>4</v>
      </c>
      <c r="F78" s="28">
        <v>0</v>
      </c>
      <c r="G78" s="28">
        <f t="shared" si="0"/>
        <v>0</v>
      </c>
      <c r="H78" s="28">
        <v>5</v>
      </c>
      <c r="I78" s="28">
        <f t="shared" si="1"/>
        <v>20</v>
      </c>
      <c r="J78" s="28">
        <v>5</v>
      </c>
      <c r="K78" s="28">
        <f t="shared" si="2"/>
        <v>20</v>
      </c>
    </row>
    <row r="79" spans="1:12" x14ac:dyDescent="0.25">
      <c r="D79" s="25"/>
      <c r="E79" s="25"/>
      <c r="F79" s="25"/>
      <c r="G79" s="25"/>
      <c r="H79" s="25"/>
      <c r="I79" s="25"/>
      <c r="J79" s="25"/>
      <c r="K79" s="25"/>
    </row>
    <row r="80" spans="1:12" x14ac:dyDescent="0.25">
      <c r="B80" s="2" t="s">
        <v>60</v>
      </c>
      <c r="D80" s="25"/>
      <c r="E80" s="25"/>
      <c r="F80" s="25"/>
      <c r="G80" s="25"/>
      <c r="H80" s="25"/>
      <c r="I80" s="25"/>
      <c r="J80" s="25"/>
      <c r="K80" s="25"/>
    </row>
    <row r="81" spans="1:12" ht="20.25" customHeight="1" x14ac:dyDescent="0.25">
      <c r="B81" s="5"/>
      <c r="D81" s="25"/>
      <c r="E81" s="25"/>
      <c r="F81" s="25"/>
      <c r="G81" s="25"/>
      <c r="H81" s="25"/>
      <c r="I81" s="25"/>
      <c r="J81" s="25"/>
      <c r="K81" s="25"/>
    </row>
    <row r="82" spans="1:12" x14ac:dyDescent="0.25">
      <c r="A82" s="121" t="s">
        <v>110</v>
      </c>
      <c r="B82" s="11" t="s">
        <v>203</v>
      </c>
      <c r="C82" s="11"/>
      <c r="D82" s="26">
        <v>0</v>
      </c>
      <c r="E82" s="29"/>
      <c r="F82" s="26">
        <v>0</v>
      </c>
      <c r="G82" s="26">
        <f t="shared" si="0"/>
        <v>0</v>
      </c>
      <c r="H82" s="26">
        <v>10</v>
      </c>
      <c r="I82" s="26">
        <f t="shared" si="1"/>
        <v>0</v>
      </c>
      <c r="J82" s="26">
        <v>10</v>
      </c>
      <c r="K82" s="26">
        <f t="shared" si="2"/>
        <v>0</v>
      </c>
      <c r="L82" s="67"/>
    </row>
    <row r="83" spans="1:12" x14ac:dyDescent="0.25">
      <c r="A83" s="121"/>
      <c r="B83" s="12" t="s">
        <v>204</v>
      </c>
      <c r="C83" s="12"/>
      <c r="D83" s="27">
        <v>1</v>
      </c>
      <c r="E83" s="30"/>
      <c r="F83" s="27">
        <v>0</v>
      </c>
      <c r="G83" s="27">
        <f t="shared" si="0"/>
        <v>0</v>
      </c>
      <c r="H83" s="27">
        <v>10</v>
      </c>
      <c r="I83" s="27">
        <f t="shared" si="1"/>
        <v>0</v>
      </c>
      <c r="J83" s="27">
        <v>10</v>
      </c>
      <c r="K83" s="27">
        <f t="shared" si="2"/>
        <v>0</v>
      </c>
      <c r="L83" s="66"/>
    </row>
    <row r="84" spans="1:12" x14ac:dyDescent="0.25">
      <c r="A84" s="121"/>
      <c r="B84" s="12" t="s">
        <v>205</v>
      </c>
      <c r="C84" s="12"/>
      <c r="D84" s="27">
        <v>2</v>
      </c>
      <c r="E84" s="30"/>
      <c r="F84" s="27">
        <v>0</v>
      </c>
      <c r="G84" s="27">
        <f t="shared" si="0"/>
        <v>0</v>
      </c>
      <c r="H84" s="27">
        <v>10</v>
      </c>
      <c r="I84" s="27">
        <f t="shared" si="1"/>
        <v>0</v>
      </c>
      <c r="J84" s="27">
        <v>10</v>
      </c>
      <c r="K84" s="27">
        <f t="shared" si="2"/>
        <v>0</v>
      </c>
    </row>
    <row r="85" spans="1:12" x14ac:dyDescent="0.25">
      <c r="A85" s="121"/>
      <c r="B85" s="13" t="s">
        <v>206</v>
      </c>
      <c r="C85" s="13"/>
      <c r="D85" s="28">
        <v>4</v>
      </c>
      <c r="E85" s="31">
        <v>4</v>
      </c>
      <c r="F85" s="28">
        <v>0</v>
      </c>
      <c r="G85" s="28">
        <f t="shared" si="0"/>
        <v>0</v>
      </c>
      <c r="H85" s="28">
        <v>10</v>
      </c>
      <c r="I85" s="28">
        <f t="shared" si="1"/>
        <v>40</v>
      </c>
      <c r="J85" s="28">
        <v>10</v>
      </c>
      <c r="K85" s="28">
        <f t="shared" si="2"/>
        <v>40</v>
      </c>
    </row>
    <row r="86" spans="1:12" x14ac:dyDescent="0.25">
      <c r="D86" s="25"/>
      <c r="E86" s="25"/>
      <c r="F86" s="25"/>
      <c r="G86" s="25"/>
      <c r="H86" s="25"/>
      <c r="I86" s="25"/>
      <c r="J86" s="25"/>
      <c r="K86" s="25"/>
    </row>
    <row r="87" spans="1:12" x14ac:dyDescent="0.25">
      <c r="B87" s="2" t="s">
        <v>61</v>
      </c>
      <c r="D87" s="25"/>
      <c r="E87" s="25"/>
      <c r="F87" s="25"/>
      <c r="G87" s="25"/>
      <c r="H87" s="25"/>
      <c r="I87" s="25"/>
      <c r="J87" s="25"/>
      <c r="K87" s="25"/>
    </row>
    <row r="88" spans="1:12" ht="27" customHeight="1" x14ac:dyDescent="0.25">
      <c r="B88" s="4"/>
      <c r="D88" s="25"/>
      <c r="E88" s="25"/>
      <c r="F88" s="25"/>
      <c r="G88" s="25"/>
      <c r="H88" s="25"/>
      <c r="I88" s="25"/>
      <c r="J88" s="25"/>
      <c r="K88" s="25"/>
    </row>
    <row r="89" spans="1:12" ht="15" customHeight="1" x14ac:dyDescent="0.25">
      <c r="A89" s="121" t="s">
        <v>110</v>
      </c>
      <c r="B89" s="11" t="s">
        <v>207</v>
      </c>
      <c r="C89" s="11"/>
      <c r="D89" s="26">
        <v>0</v>
      </c>
      <c r="E89" s="29"/>
      <c r="F89" s="26">
        <v>0</v>
      </c>
      <c r="G89" s="26">
        <f t="shared" ref="G89:G134" si="3">+E89*F89</f>
        <v>0</v>
      </c>
      <c r="H89" s="26">
        <v>5</v>
      </c>
      <c r="I89" s="26">
        <f t="shared" ref="I89:I134" si="4">+E89*H89</f>
        <v>0</v>
      </c>
      <c r="J89" s="26">
        <v>15</v>
      </c>
      <c r="K89" s="26">
        <f t="shared" ref="K89:K134" si="5">+E89*J89</f>
        <v>0</v>
      </c>
    </row>
    <row r="90" spans="1:12" x14ac:dyDescent="0.25">
      <c r="A90" s="121"/>
      <c r="B90" s="12" t="s">
        <v>208</v>
      </c>
      <c r="C90" s="12"/>
      <c r="D90" s="27">
        <v>1</v>
      </c>
      <c r="E90" s="30"/>
      <c r="F90" s="27">
        <v>0</v>
      </c>
      <c r="G90" s="27">
        <f t="shared" si="3"/>
        <v>0</v>
      </c>
      <c r="H90" s="27">
        <v>5</v>
      </c>
      <c r="I90" s="27">
        <f t="shared" si="4"/>
        <v>0</v>
      </c>
      <c r="J90" s="27">
        <v>15</v>
      </c>
      <c r="K90" s="27">
        <f t="shared" si="5"/>
        <v>0</v>
      </c>
    </row>
    <row r="91" spans="1:12" x14ac:dyDescent="0.25">
      <c r="A91" s="121"/>
      <c r="B91" s="12" t="s">
        <v>209</v>
      </c>
      <c r="C91" s="12"/>
      <c r="D91" s="27">
        <v>2</v>
      </c>
      <c r="E91" s="30"/>
      <c r="F91" s="27">
        <v>0</v>
      </c>
      <c r="G91" s="27">
        <f t="shared" si="3"/>
        <v>0</v>
      </c>
      <c r="H91" s="27">
        <v>5</v>
      </c>
      <c r="I91" s="27">
        <f t="shared" si="4"/>
        <v>0</v>
      </c>
      <c r="J91" s="27">
        <v>15</v>
      </c>
      <c r="K91" s="27">
        <f t="shared" si="5"/>
        <v>0</v>
      </c>
    </row>
    <row r="92" spans="1:12" x14ac:dyDescent="0.25">
      <c r="A92" s="121"/>
      <c r="B92" s="13" t="s">
        <v>210</v>
      </c>
      <c r="C92" s="13"/>
      <c r="D92" s="28">
        <v>4</v>
      </c>
      <c r="E92" s="31">
        <v>4</v>
      </c>
      <c r="F92" s="28">
        <v>0</v>
      </c>
      <c r="G92" s="28">
        <f t="shared" si="3"/>
        <v>0</v>
      </c>
      <c r="H92" s="28">
        <v>5</v>
      </c>
      <c r="I92" s="28">
        <f t="shared" si="4"/>
        <v>20</v>
      </c>
      <c r="J92" s="28">
        <v>15</v>
      </c>
      <c r="K92" s="28">
        <f t="shared" si="5"/>
        <v>60</v>
      </c>
    </row>
    <row r="93" spans="1:12" x14ac:dyDescent="0.25">
      <c r="D93" s="25"/>
      <c r="E93" s="25"/>
      <c r="F93" s="25"/>
      <c r="G93" s="25"/>
      <c r="H93" s="25"/>
      <c r="I93" s="25"/>
      <c r="J93" s="25"/>
      <c r="K93" s="25"/>
    </row>
    <row r="94" spans="1:12" x14ac:dyDescent="0.25">
      <c r="B94" s="14" t="s">
        <v>118</v>
      </c>
      <c r="D94" s="25"/>
      <c r="E94" s="25"/>
      <c r="F94" s="25"/>
      <c r="G94" s="25"/>
      <c r="H94" s="25"/>
      <c r="I94" s="25"/>
      <c r="J94" s="25"/>
      <c r="K94" s="25"/>
    </row>
    <row r="95" spans="1:12" ht="21.75" customHeight="1" x14ac:dyDescent="0.25">
      <c r="B95" s="1"/>
      <c r="D95" s="25"/>
      <c r="E95" s="25"/>
      <c r="F95" s="25"/>
      <c r="G95" s="25"/>
      <c r="H95" s="25"/>
      <c r="I95" s="25"/>
      <c r="J95" s="25"/>
      <c r="K95" s="25"/>
    </row>
    <row r="96" spans="1:12" x14ac:dyDescent="0.25">
      <c r="A96" s="121" t="s">
        <v>110</v>
      </c>
      <c r="B96" s="11" t="s">
        <v>211</v>
      </c>
      <c r="C96" s="11"/>
      <c r="D96" s="26">
        <v>0</v>
      </c>
      <c r="E96" s="29"/>
      <c r="F96" s="26">
        <v>0</v>
      </c>
      <c r="G96" s="26">
        <f t="shared" si="3"/>
        <v>0</v>
      </c>
      <c r="H96" s="26">
        <v>5</v>
      </c>
      <c r="I96" s="26">
        <f t="shared" si="4"/>
        <v>0</v>
      </c>
      <c r="J96" s="26">
        <v>5</v>
      </c>
      <c r="K96" s="26">
        <f t="shared" si="5"/>
        <v>0</v>
      </c>
      <c r="L96" s="67"/>
    </row>
    <row r="97" spans="1:11" x14ac:dyDescent="0.25">
      <c r="A97" s="121"/>
      <c r="B97" s="12" t="s">
        <v>212</v>
      </c>
      <c r="C97" s="12"/>
      <c r="D97" s="27">
        <v>1</v>
      </c>
      <c r="E97" s="30"/>
      <c r="F97" s="27">
        <v>0</v>
      </c>
      <c r="G97" s="27">
        <f t="shared" si="3"/>
        <v>0</v>
      </c>
      <c r="H97" s="27">
        <v>5</v>
      </c>
      <c r="I97" s="27">
        <f t="shared" si="4"/>
        <v>0</v>
      </c>
      <c r="J97" s="27">
        <v>5</v>
      </c>
      <c r="K97" s="27">
        <f t="shared" si="5"/>
        <v>0</v>
      </c>
    </row>
    <row r="98" spans="1:11" x14ac:dyDescent="0.25">
      <c r="A98" s="121"/>
      <c r="B98" s="12" t="s">
        <v>213</v>
      </c>
      <c r="C98" s="12"/>
      <c r="D98" s="27">
        <v>2</v>
      </c>
      <c r="E98" s="30"/>
      <c r="F98" s="27">
        <v>0</v>
      </c>
      <c r="G98" s="27">
        <f t="shared" si="3"/>
        <v>0</v>
      </c>
      <c r="H98" s="27">
        <v>5</v>
      </c>
      <c r="I98" s="27">
        <f t="shared" si="4"/>
        <v>0</v>
      </c>
      <c r="J98" s="27">
        <v>5</v>
      </c>
      <c r="K98" s="27">
        <f t="shared" si="5"/>
        <v>0</v>
      </c>
    </row>
    <row r="99" spans="1:11" x14ac:dyDescent="0.25">
      <c r="A99" s="121"/>
      <c r="B99" s="13" t="s">
        <v>214</v>
      </c>
      <c r="C99" s="13"/>
      <c r="D99" s="28">
        <v>4</v>
      </c>
      <c r="E99" s="31">
        <v>4</v>
      </c>
      <c r="F99" s="28">
        <v>0</v>
      </c>
      <c r="G99" s="28">
        <f t="shared" si="3"/>
        <v>0</v>
      </c>
      <c r="H99" s="28">
        <v>5</v>
      </c>
      <c r="I99" s="28">
        <f t="shared" si="4"/>
        <v>20</v>
      </c>
      <c r="J99" s="28">
        <v>5</v>
      </c>
      <c r="K99" s="28">
        <f t="shared" si="5"/>
        <v>20</v>
      </c>
    </row>
    <row r="100" spans="1:11" x14ac:dyDescent="0.25">
      <c r="D100" s="25"/>
      <c r="E100" s="25"/>
      <c r="F100" s="25"/>
      <c r="G100" s="25"/>
      <c r="H100" s="25"/>
      <c r="I100" s="25"/>
      <c r="J100" s="25"/>
      <c r="K100" s="25"/>
    </row>
    <row r="101" spans="1:11" x14ac:dyDescent="0.25">
      <c r="B101" s="14" t="s">
        <v>119</v>
      </c>
      <c r="D101" s="25"/>
      <c r="E101" s="25"/>
      <c r="F101" s="25"/>
      <c r="G101" s="25"/>
      <c r="H101" s="25"/>
      <c r="I101" s="25"/>
      <c r="J101" s="25"/>
      <c r="K101" s="25"/>
    </row>
    <row r="102" spans="1:11" ht="18.75" customHeight="1" x14ac:dyDescent="0.25">
      <c r="B102" s="1"/>
      <c r="D102" s="25"/>
      <c r="E102" s="25"/>
      <c r="F102" s="25"/>
      <c r="G102" s="25"/>
      <c r="H102" s="25"/>
      <c r="I102" s="25"/>
      <c r="J102" s="25"/>
      <c r="K102" s="25"/>
    </row>
    <row r="103" spans="1:11" x14ac:dyDescent="0.25">
      <c r="A103" s="121" t="s">
        <v>110</v>
      </c>
      <c r="B103" s="11" t="s">
        <v>173</v>
      </c>
      <c r="C103" s="11"/>
      <c r="D103" s="26">
        <v>0</v>
      </c>
      <c r="E103" s="29"/>
      <c r="F103" s="26">
        <v>0</v>
      </c>
      <c r="G103" s="26">
        <f t="shared" si="3"/>
        <v>0</v>
      </c>
      <c r="H103" s="26">
        <v>5</v>
      </c>
      <c r="I103" s="26">
        <f t="shared" si="4"/>
        <v>0</v>
      </c>
      <c r="J103" s="26">
        <v>20</v>
      </c>
      <c r="K103" s="26">
        <f t="shared" si="5"/>
        <v>0</v>
      </c>
    </row>
    <row r="104" spans="1:11" x14ac:dyDescent="0.25">
      <c r="A104" s="121"/>
      <c r="B104" s="20" t="s">
        <v>51</v>
      </c>
      <c r="C104" s="12"/>
      <c r="D104" s="27">
        <v>1</v>
      </c>
      <c r="E104" s="30"/>
      <c r="F104" s="27">
        <v>0</v>
      </c>
      <c r="G104" s="27">
        <f t="shared" si="3"/>
        <v>0</v>
      </c>
      <c r="H104" s="27">
        <v>5</v>
      </c>
      <c r="I104" s="27">
        <f t="shared" si="4"/>
        <v>0</v>
      </c>
      <c r="J104" s="27">
        <v>20</v>
      </c>
      <c r="K104" s="27">
        <f t="shared" si="5"/>
        <v>0</v>
      </c>
    </row>
    <row r="105" spans="1:11" x14ac:dyDescent="0.25">
      <c r="A105" s="121"/>
      <c r="B105" s="12" t="s">
        <v>215</v>
      </c>
      <c r="C105" s="12"/>
      <c r="D105" s="27">
        <v>2</v>
      </c>
      <c r="E105" s="30"/>
      <c r="F105" s="27">
        <v>0</v>
      </c>
      <c r="G105" s="27">
        <f t="shared" si="3"/>
        <v>0</v>
      </c>
      <c r="H105" s="27">
        <v>5</v>
      </c>
      <c r="I105" s="27">
        <f t="shared" si="4"/>
        <v>0</v>
      </c>
      <c r="J105" s="27">
        <v>20</v>
      </c>
      <c r="K105" s="27">
        <f t="shared" si="5"/>
        <v>0</v>
      </c>
    </row>
    <row r="106" spans="1:11" x14ac:dyDescent="0.25">
      <c r="A106" s="121"/>
      <c r="B106" s="13" t="s">
        <v>216</v>
      </c>
      <c r="C106" s="13"/>
      <c r="D106" s="28">
        <v>4</v>
      </c>
      <c r="E106" s="31">
        <v>4</v>
      </c>
      <c r="F106" s="28">
        <v>0</v>
      </c>
      <c r="G106" s="28">
        <f t="shared" si="3"/>
        <v>0</v>
      </c>
      <c r="H106" s="28">
        <v>5</v>
      </c>
      <c r="I106" s="28">
        <f t="shared" si="4"/>
        <v>20</v>
      </c>
      <c r="J106" s="28">
        <v>20</v>
      </c>
      <c r="K106" s="28">
        <f t="shared" si="5"/>
        <v>80</v>
      </c>
    </row>
    <row r="107" spans="1:11" x14ac:dyDescent="0.25">
      <c r="D107" s="25"/>
      <c r="E107" s="25"/>
      <c r="F107" s="25"/>
      <c r="G107" s="25"/>
      <c r="H107" s="25"/>
      <c r="I107" s="25"/>
      <c r="J107" s="25"/>
      <c r="K107" s="25"/>
    </row>
    <row r="108" spans="1:11" x14ac:dyDescent="0.25">
      <c r="B108" s="14" t="s">
        <v>120</v>
      </c>
      <c r="D108" s="25"/>
      <c r="E108" s="25"/>
      <c r="F108" s="25"/>
      <c r="G108" s="25"/>
      <c r="H108" s="25"/>
      <c r="I108" s="25"/>
      <c r="J108" s="25"/>
      <c r="K108" s="25"/>
    </row>
    <row r="109" spans="1:11" ht="22.5" customHeight="1" x14ac:dyDescent="0.25">
      <c r="B109" s="14"/>
      <c r="D109" s="25"/>
      <c r="E109" s="25"/>
      <c r="F109" s="25"/>
      <c r="G109" s="25"/>
      <c r="H109" s="25"/>
      <c r="I109" s="25"/>
      <c r="J109" s="25"/>
      <c r="K109" s="25"/>
    </row>
    <row r="110" spans="1:11" x14ac:dyDescent="0.25">
      <c r="A110" s="121" t="s">
        <v>110</v>
      </c>
      <c r="B110" s="11" t="s">
        <v>173</v>
      </c>
      <c r="C110" s="11"/>
      <c r="D110" s="26">
        <v>0</v>
      </c>
      <c r="E110" s="29">
        <v>0</v>
      </c>
      <c r="F110" s="26">
        <v>0</v>
      </c>
      <c r="G110" s="26">
        <f t="shared" si="3"/>
        <v>0</v>
      </c>
      <c r="H110" s="26">
        <v>0</v>
      </c>
      <c r="I110" s="26">
        <f t="shared" si="4"/>
        <v>0</v>
      </c>
      <c r="J110" s="26">
        <v>15</v>
      </c>
      <c r="K110" s="26">
        <f t="shared" si="5"/>
        <v>0</v>
      </c>
    </row>
    <row r="111" spans="1:11" x14ac:dyDescent="0.25">
      <c r="A111" s="121"/>
      <c r="B111" s="12" t="s">
        <v>217</v>
      </c>
      <c r="C111" s="12"/>
      <c r="D111" s="27">
        <v>1</v>
      </c>
      <c r="E111" s="30"/>
      <c r="F111" s="27">
        <v>0</v>
      </c>
      <c r="G111" s="27">
        <f t="shared" si="3"/>
        <v>0</v>
      </c>
      <c r="H111" s="27">
        <v>0</v>
      </c>
      <c r="I111" s="27">
        <f t="shared" si="4"/>
        <v>0</v>
      </c>
      <c r="J111" s="27">
        <v>15</v>
      </c>
      <c r="K111" s="27">
        <f t="shared" si="5"/>
        <v>0</v>
      </c>
    </row>
    <row r="112" spans="1:11" x14ac:dyDescent="0.25">
      <c r="A112" s="121"/>
      <c r="B112" s="20" t="s">
        <v>52</v>
      </c>
      <c r="C112" s="12"/>
      <c r="D112" s="27">
        <v>2</v>
      </c>
      <c r="E112" s="30"/>
      <c r="F112" s="27">
        <v>0</v>
      </c>
      <c r="G112" s="27">
        <f t="shared" si="3"/>
        <v>0</v>
      </c>
      <c r="H112" s="27">
        <v>0</v>
      </c>
      <c r="I112" s="27">
        <f t="shared" si="4"/>
        <v>0</v>
      </c>
      <c r="J112" s="27">
        <v>15</v>
      </c>
      <c r="K112" s="27">
        <f t="shared" si="5"/>
        <v>0</v>
      </c>
    </row>
    <row r="113" spans="1:12" x14ac:dyDescent="0.25">
      <c r="A113" s="121"/>
      <c r="B113" s="13" t="s">
        <v>218</v>
      </c>
      <c r="C113" s="13"/>
      <c r="D113" s="28">
        <v>4</v>
      </c>
      <c r="E113" s="31"/>
      <c r="F113" s="28">
        <v>0</v>
      </c>
      <c r="G113" s="28">
        <f t="shared" si="3"/>
        <v>0</v>
      </c>
      <c r="H113" s="28">
        <v>0</v>
      </c>
      <c r="I113" s="28">
        <f t="shared" si="4"/>
        <v>0</v>
      </c>
      <c r="J113" s="28">
        <v>15</v>
      </c>
      <c r="K113" s="28">
        <f t="shared" si="5"/>
        <v>0</v>
      </c>
    </row>
    <row r="114" spans="1:12" x14ac:dyDescent="0.25">
      <c r="D114" s="25"/>
      <c r="E114" s="25"/>
      <c r="F114" s="25"/>
      <c r="G114" s="25"/>
      <c r="H114" s="25"/>
      <c r="I114" s="25"/>
      <c r="J114" s="25"/>
      <c r="K114" s="25"/>
    </row>
    <row r="115" spans="1:12" x14ac:dyDescent="0.25">
      <c r="B115" s="14" t="s">
        <v>121</v>
      </c>
      <c r="D115" s="25"/>
      <c r="E115" s="25"/>
      <c r="F115" s="25"/>
      <c r="G115" s="25"/>
      <c r="H115" s="25"/>
      <c r="I115" s="25"/>
      <c r="J115" s="25"/>
      <c r="K115" s="25"/>
    </row>
    <row r="116" spans="1:12" ht="18.75" customHeight="1" x14ac:dyDescent="0.25">
      <c r="B116" s="1"/>
      <c r="D116" s="25"/>
      <c r="E116" s="25"/>
      <c r="F116" s="25"/>
      <c r="G116" s="25"/>
      <c r="H116" s="25"/>
      <c r="I116" s="25"/>
      <c r="J116" s="25"/>
      <c r="K116" s="25"/>
    </row>
    <row r="117" spans="1:12" x14ac:dyDescent="0.25">
      <c r="A117" s="121" t="s">
        <v>110</v>
      </c>
      <c r="B117" s="11" t="s">
        <v>219</v>
      </c>
      <c r="C117" s="11"/>
      <c r="D117" s="26">
        <v>0</v>
      </c>
      <c r="E117" s="29"/>
      <c r="F117" s="26">
        <v>0</v>
      </c>
      <c r="G117" s="26">
        <f t="shared" si="3"/>
        <v>0</v>
      </c>
      <c r="H117" s="26">
        <v>0</v>
      </c>
      <c r="I117" s="26">
        <f t="shared" si="4"/>
        <v>0</v>
      </c>
      <c r="J117" s="26">
        <v>5</v>
      </c>
      <c r="K117" s="26">
        <f t="shared" si="5"/>
        <v>0</v>
      </c>
    </row>
    <row r="118" spans="1:12" x14ac:dyDescent="0.25">
      <c r="A118" s="121"/>
      <c r="B118" s="12" t="s">
        <v>220</v>
      </c>
      <c r="C118" s="12"/>
      <c r="D118" s="27">
        <v>1</v>
      </c>
      <c r="E118" s="30"/>
      <c r="F118" s="27">
        <v>0</v>
      </c>
      <c r="G118" s="27">
        <f t="shared" si="3"/>
        <v>0</v>
      </c>
      <c r="H118" s="27">
        <v>0</v>
      </c>
      <c r="I118" s="27">
        <f t="shared" si="4"/>
        <v>0</v>
      </c>
      <c r="J118" s="27">
        <v>5</v>
      </c>
      <c r="K118" s="27">
        <f t="shared" si="5"/>
        <v>0</v>
      </c>
    </row>
    <row r="119" spans="1:12" x14ac:dyDescent="0.25">
      <c r="A119" s="121"/>
      <c r="B119" s="12" t="s">
        <v>221</v>
      </c>
      <c r="C119" s="12"/>
      <c r="D119" s="27">
        <v>2</v>
      </c>
      <c r="E119" s="30">
        <v>2</v>
      </c>
      <c r="F119" s="27">
        <v>0</v>
      </c>
      <c r="G119" s="27">
        <f t="shared" si="3"/>
        <v>0</v>
      </c>
      <c r="H119" s="27">
        <v>0</v>
      </c>
      <c r="I119" s="27">
        <f t="shared" si="4"/>
        <v>0</v>
      </c>
      <c r="J119" s="27">
        <v>5</v>
      </c>
      <c r="K119" s="27">
        <f t="shared" si="5"/>
        <v>10</v>
      </c>
    </row>
    <row r="120" spans="1:12" x14ac:dyDescent="0.25">
      <c r="A120" s="121"/>
      <c r="B120" s="13" t="s">
        <v>222</v>
      </c>
      <c r="C120" s="13"/>
      <c r="D120" s="28">
        <v>4</v>
      </c>
      <c r="E120" s="31"/>
      <c r="F120" s="28">
        <v>0</v>
      </c>
      <c r="G120" s="28">
        <f t="shared" si="3"/>
        <v>0</v>
      </c>
      <c r="H120" s="28">
        <v>0</v>
      </c>
      <c r="I120" s="28">
        <f t="shared" si="4"/>
        <v>0</v>
      </c>
      <c r="J120" s="28">
        <v>5</v>
      </c>
      <c r="K120" s="28">
        <f t="shared" si="5"/>
        <v>0</v>
      </c>
    </row>
    <row r="121" spans="1:12" x14ac:dyDescent="0.25">
      <c r="D121" s="25"/>
      <c r="E121" s="25"/>
      <c r="F121" s="25"/>
      <c r="G121" s="25"/>
      <c r="H121" s="25"/>
      <c r="I121" s="25"/>
      <c r="J121" s="25"/>
      <c r="K121" s="25"/>
    </row>
    <row r="122" spans="1:12" x14ac:dyDescent="0.25">
      <c r="B122" s="2" t="s">
        <v>53</v>
      </c>
      <c r="D122" s="25"/>
      <c r="E122" s="25"/>
      <c r="F122" s="25"/>
      <c r="G122" s="25"/>
      <c r="H122" s="25"/>
      <c r="I122" s="25"/>
      <c r="J122" s="25"/>
      <c r="K122" s="25"/>
    </row>
    <row r="123" spans="1:12" ht="19.5" customHeight="1" x14ac:dyDescent="0.25">
      <c r="B123" s="4"/>
      <c r="D123" s="25"/>
      <c r="E123" s="25"/>
      <c r="F123" s="25"/>
      <c r="G123" s="25"/>
      <c r="H123" s="25"/>
      <c r="I123" s="25"/>
      <c r="J123" s="25"/>
      <c r="K123" s="25"/>
    </row>
    <row r="124" spans="1:12" x14ac:dyDescent="0.25">
      <c r="A124" s="121" t="s">
        <v>110</v>
      </c>
      <c r="B124" s="11" t="s">
        <v>223</v>
      </c>
      <c r="C124" s="11"/>
      <c r="D124" s="26">
        <v>0</v>
      </c>
      <c r="E124" s="29"/>
      <c r="F124" s="26">
        <v>0</v>
      </c>
      <c r="G124" s="26">
        <f t="shared" si="3"/>
        <v>0</v>
      </c>
      <c r="H124" s="26">
        <v>0</v>
      </c>
      <c r="I124" s="26">
        <f t="shared" si="4"/>
        <v>0</v>
      </c>
      <c r="J124" s="26">
        <v>5</v>
      </c>
      <c r="K124" s="26">
        <f t="shared" si="5"/>
        <v>0</v>
      </c>
      <c r="L124" s="67"/>
    </row>
    <row r="125" spans="1:12" x14ac:dyDescent="0.25">
      <c r="A125" s="121"/>
      <c r="B125" s="12" t="s">
        <v>224</v>
      </c>
      <c r="C125" s="12"/>
      <c r="D125" s="27">
        <v>1</v>
      </c>
      <c r="E125" s="30"/>
      <c r="F125" s="27">
        <v>0</v>
      </c>
      <c r="G125" s="27">
        <f t="shared" si="3"/>
        <v>0</v>
      </c>
      <c r="H125" s="27">
        <v>0</v>
      </c>
      <c r="I125" s="27">
        <f t="shared" si="4"/>
        <v>0</v>
      </c>
      <c r="J125" s="27">
        <v>5</v>
      </c>
      <c r="K125" s="27">
        <f t="shared" si="5"/>
        <v>0</v>
      </c>
    </row>
    <row r="126" spans="1:12" x14ac:dyDescent="0.25">
      <c r="A126" s="121"/>
      <c r="B126" s="12" t="s">
        <v>225</v>
      </c>
      <c r="C126" s="12"/>
      <c r="D126" s="27">
        <v>2</v>
      </c>
      <c r="E126" s="30">
        <v>2</v>
      </c>
      <c r="F126" s="27">
        <v>0</v>
      </c>
      <c r="G126" s="27">
        <f t="shared" si="3"/>
        <v>0</v>
      </c>
      <c r="H126" s="27">
        <v>0</v>
      </c>
      <c r="I126" s="27">
        <f t="shared" si="4"/>
        <v>0</v>
      </c>
      <c r="J126" s="27">
        <v>5</v>
      </c>
      <c r="K126" s="27">
        <f t="shared" si="5"/>
        <v>10</v>
      </c>
    </row>
    <row r="127" spans="1:12" x14ac:dyDescent="0.25">
      <c r="A127" s="121"/>
      <c r="B127" s="13" t="s">
        <v>226</v>
      </c>
      <c r="C127" s="13"/>
      <c r="D127" s="28">
        <v>4</v>
      </c>
      <c r="E127" s="31"/>
      <c r="F127" s="28">
        <v>0</v>
      </c>
      <c r="G127" s="28">
        <f t="shared" si="3"/>
        <v>0</v>
      </c>
      <c r="H127" s="28">
        <v>0</v>
      </c>
      <c r="I127" s="28">
        <f t="shared" si="4"/>
        <v>0</v>
      </c>
      <c r="J127" s="28">
        <v>5</v>
      </c>
      <c r="K127" s="28">
        <f t="shared" si="5"/>
        <v>0</v>
      </c>
    </row>
    <row r="128" spans="1:12" x14ac:dyDescent="0.25">
      <c r="D128" s="25"/>
      <c r="E128" s="25"/>
      <c r="F128" s="25"/>
      <c r="G128" s="25"/>
      <c r="H128" s="25"/>
      <c r="I128" s="25"/>
      <c r="J128" s="25"/>
      <c r="K128" s="25"/>
    </row>
    <row r="129" spans="1:12" x14ac:dyDescent="0.25">
      <c r="B129" s="2" t="s">
        <v>54</v>
      </c>
      <c r="D129" s="25"/>
      <c r="E129" s="25"/>
      <c r="F129" s="25"/>
      <c r="G129" s="25"/>
      <c r="H129" s="25"/>
      <c r="I129" s="25"/>
      <c r="J129" s="25"/>
      <c r="K129" s="25"/>
    </row>
    <row r="130" spans="1:12" ht="19.5" customHeight="1" x14ac:dyDescent="0.25">
      <c r="B130" s="4"/>
      <c r="D130" s="25"/>
      <c r="E130" s="25"/>
      <c r="F130" s="25"/>
      <c r="G130" s="25"/>
      <c r="H130" s="25"/>
      <c r="I130" s="25"/>
      <c r="J130" s="25"/>
      <c r="K130" s="25"/>
    </row>
    <row r="131" spans="1:12" x14ac:dyDescent="0.25">
      <c r="A131" s="121" t="s">
        <v>110</v>
      </c>
      <c r="B131" s="11" t="s">
        <v>227</v>
      </c>
      <c r="C131" s="11"/>
      <c r="D131" s="26">
        <v>0</v>
      </c>
      <c r="E131" s="29"/>
      <c r="F131" s="26">
        <v>0</v>
      </c>
      <c r="G131" s="26">
        <f t="shared" si="3"/>
        <v>0</v>
      </c>
      <c r="H131" s="26">
        <v>0</v>
      </c>
      <c r="I131" s="26">
        <f t="shared" si="4"/>
        <v>0</v>
      </c>
      <c r="J131" s="26">
        <v>10</v>
      </c>
      <c r="K131" s="26">
        <f t="shared" si="5"/>
        <v>0</v>
      </c>
      <c r="L131" s="67"/>
    </row>
    <row r="132" spans="1:12" x14ac:dyDescent="0.25">
      <c r="A132" s="121"/>
      <c r="B132" s="12" t="s">
        <v>55</v>
      </c>
      <c r="C132" s="12"/>
      <c r="D132" s="27">
        <v>1</v>
      </c>
      <c r="E132" s="30"/>
      <c r="F132" s="27">
        <v>0</v>
      </c>
      <c r="G132" s="27">
        <f t="shared" si="3"/>
        <v>0</v>
      </c>
      <c r="H132" s="27">
        <v>0</v>
      </c>
      <c r="I132" s="27">
        <f t="shared" si="4"/>
        <v>0</v>
      </c>
      <c r="J132" s="27">
        <v>10</v>
      </c>
      <c r="K132" s="27">
        <f t="shared" si="5"/>
        <v>0</v>
      </c>
    </row>
    <row r="133" spans="1:12" x14ac:dyDescent="0.25">
      <c r="A133" s="121"/>
      <c r="B133" s="12" t="s">
        <v>228</v>
      </c>
      <c r="C133" s="12"/>
      <c r="D133" s="27">
        <v>2</v>
      </c>
      <c r="E133" s="30">
        <v>2</v>
      </c>
      <c r="F133" s="27">
        <v>0</v>
      </c>
      <c r="G133" s="27">
        <f t="shared" si="3"/>
        <v>0</v>
      </c>
      <c r="H133" s="27">
        <v>0</v>
      </c>
      <c r="I133" s="27">
        <f t="shared" si="4"/>
        <v>0</v>
      </c>
      <c r="J133" s="27">
        <v>10</v>
      </c>
      <c r="K133" s="27">
        <f t="shared" si="5"/>
        <v>20</v>
      </c>
    </row>
    <row r="134" spans="1:12" x14ac:dyDescent="0.25">
      <c r="A134" s="121"/>
      <c r="B134" s="13" t="s">
        <v>229</v>
      </c>
      <c r="C134" s="13"/>
      <c r="D134" s="28">
        <v>4</v>
      </c>
      <c r="E134" s="31"/>
      <c r="F134" s="28">
        <v>0</v>
      </c>
      <c r="G134" s="28">
        <f t="shared" si="3"/>
        <v>0</v>
      </c>
      <c r="H134" s="28">
        <v>0</v>
      </c>
      <c r="I134" s="28">
        <f t="shared" si="4"/>
        <v>0</v>
      </c>
      <c r="J134" s="28">
        <v>10</v>
      </c>
      <c r="K134" s="28">
        <f t="shared" si="5"/>
        <v>0</v>
      </c>
    </row>
    <row r="135" spans="1:12" x14ac:dyDescent="0.25">
      <c r="F135" s="7">
        <f>G135/40</f>
        <v>4.75</v>
      </c>
      <c r="G135" s="7">
        <f>SUM(G12:G134)</f>
        <v>190</v>
      </c>
      <c r="H135" s="7">
        <f>I135/40</f>
        <v>8.25</v>
      </c>
      <c r="I135" s="7">
        <f>SUM(I12:I134)</f>
        <v>330</v>
      </c>
      <c r="J135" s="7">
        <f>K135/40</f>
        <v>7.5</v>
      </c>
      <c r="K135" s="7">
        <f>SUM(K12:K134)</f>
        <v>300</v>
      </c>
    </row>
    <row r="139" spans="1:12" ht="15.75" thickBot="1" x14ac:dyDescent="0.3"/>
    <row r="140" spans="1:12" ht="26.25" x14ac:dyDescent="0.4">
      <c r="C140" s="47" t="s">
        <v>125</v>
      </c>
      <c r="D140" s="39"/>
      <c r="E140" s="39"/>
      <c r="F140" s="40"/>
    </row>
    <row r="141" spans="1:12" x14ac:dyDescent="0.25">
      <c r="C141" s="41"/>
      <c r="D141" s="36"/>
      <c r="E141" s="36"/>
      <c r="F141" s="42"/>
    </row>
    <row r="142" spans="1:12" ht="21" x14ac:dyDescent="0.35">
      <c r="C142" s="43" t="s">
        <v>65</v>
      </c>
      <c r="D142" s="37">
        <f>+F135</f>
        <v>4.75</v>
      </c>
      <c r="E142" s="36"/>
      <c r="F142" s="42"/>
    </row>
    <row r="143" spans="1:12" ht="21" x14ac:dyDescent="0.35">
      <c r="C143" s="43" t="s">
        <v>66</v>
      </c>
      <c r="D143" s="37">
        <f>+H135</f>
        <v>8.25</v>
      </c>
      <c r="E143" s="36"/>
      <c r="F143" s="42"/>
    </row>
    <row r="144" spans="1:12" ht="21" x14ac:dyDescent="0.35">
      <c r="C144" s="43" t="s">
        <v>67</v>
      </c>
      <c r="D144" s="37">
        <f>+J135</f>
        <v>7.5</v>
      </c>
      <c r="E144" s="36"/>
      <c r="F144" s="42"/>
    </row>
    <row r="145" spans="2:6" x14ac:dyDescent="0.25">
      <c r="C145" s="41"/>
      <c r="D145" s="36"/>
      <c r="E145" s="36"/>
      <c r="F145" s="42"/>
    </row>
    <row r="146" spans="2:6" ht="15.75" thickBot="1" x14ac:dyDescent="0.3">
      <c r="C146" s="44"/>
      <c r="D146" s="45"/>
      <c r="E146" s="45"/>
      <c r="F146" s="46"/>
    </row>
    <row r="147" spans="2:6" x14ac:dyDescent="0.25">
      <c r="B147" s="6"/>
    </row>
  </sheetData>
  <mergeCells count="18">
    <mergeCell ref="A131:A134"/>
    <mergeCell ref="A96:A99"/>
    <mergeCell ref="A103:A106"/>
    <mergeCell ref="A110:A113"/>
    <mergeCell ref="A117:A120"/>
    <mergeCell ref="A124:A127"/>
    <mergeCell ref="A89:A92"/>
    <mergeCell ref="A75:A78"/>
    <mergeCell ref="A41:A44"/>
    <mergeCell ref="A48:A51"/>
    <mergeCell ref="A55:A58"/>
    <mergeCell ref="A62:A65"/>
    <mergeCell ref="A69:A72"/>
    <mergeCell ref="A12:A15"/>
    <mergeCell ref="A19:A22"/>
    <mergeCell ref="A26:A29"/>
    <mergeCell ref="A33:A37"/>
    <mergeCell ref="A82:A8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69" zoomScaleNormal="100" workbookViewId="0">
      <selection activeCell="C13" sqref="C13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122.85546875" style="6" customWidth="1"/>
    <col min="7" max="9" width="11.42578125" style="7"/>
    <col min="10" max="10" width="0" style="7" hidden="1" customWidth="1"/>
  </cols>
  <sheetData>
    <row r="1" spans="1:12" ht="30.75" customHeight="1" x14ac:dyDescent="0.45">
      <c r="A1" t="s">
        <v>63</v>
      </c>
      <c r="C1" s="56" t="s">
        <v>134</v>
      </c>
    </row>
    <row r="2" spans="1:12" ht="14.25" customHeight="1" x14ac:dyDescent="0.25"/>
    <row r="3" spans="1:12" ht="14.25" customHeight="1" x14ac:dyDescent="0.25"/>
    <row r="4" spans="1:12" ht="14.25" customHeight="1" x14ac:dyDescent="0.25"/>
    <row r="5" spans="1:12" ht="14.25" customHeight="1" x14ac:dyDescent="0.25"/>
    <row r="6" spans="1:12" ht="14.25" customHeight="1" x14ac:dyDescent="0.25"/>
    <row r="7" spans="1:12" ht="21" customHeight="1" x14ac:dyDescent="0.35">
      <c r="C7" s="57" t="s">
        <v>127</v>
      </c>
      <c r="G7" s="80"/>
      <c r="H7" s="81" t="s">
        <v>157</v>
      </c>
      <c r="I7" s="82"/>
      <c r="J7" s="63"/>
      <c r="K7" s="36"/>
      <c r="L7" s="36"/>
    </row>
    <row r="8" spans="1:12" ht="21" customHeight="1" x14ac:dyDescent="0.3">
      <c r="C8" s="57"/>
      <c r="G8" s="83"/>
      <c r="H8" s="78" t="s">
        <v>158</v>
      </c>
      <c r="I8" s="84"/>
      <c r="J8" s="79"/>
      <c r="K8" s="85"/>
      <c r="L8" s="85"/>
    </row>
    <row r="9" spans="1:12" ht="21" customHeight="1" x14ac:dyDescent="0.3">
      <c r="C9" s="57"/>
      <c r="G9" s="9"/>
      <c r="H9" s="9"/>
      <c r="J9"/>
    </row>
    <row r="10" spans="1:12" ht="21" customHeight="1" x14ac:dyDescent="0.3">
      <c r="C10" s="57"/>
      <c r="G10" s="9"/>
      <c r="H10" s="9"/>
      <c r="J10"/>
    </row>
    <row r="11" spans="1:12" ht="31.5" customHeight="1" x14ac:dyDescent="0.3">
      <c r="C11" s="58" t="s">
        <v>128</v>
      </c>
      <c r="G11" s="62" t="s">
        <v>117</v>
      </c>
      <c r="H11" s="23" t="s">
        <v>111</v>
      </c>
      <c r="J11"/>
    </row>
    <row r="12" spans="1:12" x14ac:dyDescent="0.25">
      <c r="B12" s="121" t="s">
        <v>110</v>
      </c>
      <c r="C12" s="59" t="s">
        <v>3</v>
      </c>
      <c r="D12" s="11"/>
      <c r="E12" s="11"/>
      <c r="F12" s="11"/>
      <c r="G12" s="48">
        <v>2.5000000000000001E-2</v>
      </c>
      <c r="H12" s="49"/>
      <c r="J12"/>
    </row>
    <row r="13" spans="1:12" x14ac:dyDescent="0.25">
      <c r="B13" s="121"/>
      <c r="C13" s="60" t="s">
        <v>4</v>
      </c>
      <c r="D13" s="12"/>
      <c r="E13" s="12"/>
      <c r="F13" s="12"/>
      <c r="G13" s="50">
        <v>1.4999999999999999E-2</v>
      </c>
      <c r="H13" s="51"/>
      <c r="J13"/>
    </row>
    <row r="14" spans="1:12" x14ac:dyDescent="0.25">
      <c r="B14" s="121"/>
      <c r="C14" s="60" t="s">
        <v>5</v>
      </c>
      <c r="D14" s="12"/>
      <c r="E14" s="12"/>
      <c r="F14" s="12"/>
      <c r="G14" s="50">
        <v>7.4999999999999997E-3</v>
      </c>
      <c r="H14" s="51">
        <v>7.4999999999999997E-3</v>
      </c>
      <c r="J14"/>
    </row>
    <row r="15" spans="1:12" x14ac:dyDescent="0.25">
      <c r="B15" s="121"/>
      <c r="C15" s="61" t="s">
        <v>6</v>
      </c>
      <c r="D15" s="13"/>
      <c r="E15" s="13"/>
      <c r="F15" s="13"/>
      <c r="G15" s="52">
        <v>2.5000000000000001E-3</v>
      </c>
      <c r="H15" s="53"/>
      <c r="J15"/>
    </row>
    <row r="16" spans="1:12" x14ac:dyDescent="0.25">
      <c r="G16" s="25"/>
      <c r="H16" s="8">
        <f>SUM(H12:H15)</f>
        <v>7.4999999999999997E-3</v>
      </c>
      <c r="J16"/>
    </row>
    <row r="17" spans="2:10" x14ac:dyDescent="0.25">
      <c r="C17" s="58" t="s">
        <v>7</v>
      </c>
      <c r="G17" s="25"/>
      <c r="H17" s="8"/>
      <c r="J17"/>
    </row>
    <row r="18" spans="2:10" x14ac:dyDescent="0.25">
      <c r="G18" s="25"/>
      <c r="J18"/>
    </row>
    <row r="19" spans="2:10" x14ac:dyDescent="0.25">
      <c r="B19" s="121" t="s">
        <v>110</v>
      </c>
      <c r="C19" s="59" t="s">
        <v>11</v>
      </c>
      <c r="D19" s="11"/>
      <c r="E19" s="11"/>
      <c r="F19" s="11"/>
      <c r="G19" s="26">
        <v>1</v>
      </c>
      <c r="H19" s="29"/>
      <c r="J19"/>
    </row>
    <row r="20" spans="2:10" x14ac:dyDescent="0.25">
      <c r="B20" s="121"/>
      <c r="C20" s="60" t="s">
        <v>10</v>
      </c>
      <c r="D20" s="12"/>
      <c r="E20" s="12"/>
      <c r="F20" s="12"/>
      <c r="G20" s="27">
        <v>5</v>
      </c>
      <c r="H20" s="30"/>
      <c r="J20"/>
    </row>
    <row r="21" spans="2:10" x14ac:dyDescent="0.25">
      <c r="B21" s="121"/>
      <c r="C21" s="60" t="s">
        <v>9</v>
      </c>
      <c r="D21" s="12"/>
      <c r="E21" s="12"/>
      <c r="F21" s="12"/>
      <c r="G21" s="27">
        <v>10</v>
      </c>
      <c r="H21" s="30"/>
      <c r="J21"/>
    </row>
    <row r="22" spans="2:10" x14ac:dyDescent="0.25">
      <c r="B22" s="121"/>
      <c r="C22" s="61" t="s">
        <v>8</v>
      </c>
      <c r="D22" s="13"/>
      <c r="E22" s="13"/>
      <c r="F22" s="13"/>
      <c r="G22" s="28">
        <v>20</v>
      </c>
      <c r="H22" s="31">
        <v>20</v>
      </c>
      <c r="J22"/>
    </row>
    <row r="23" spans="2:10" x14ac:dyDescent="0.25">
      <c r="G23" s="25"/>
      <c r="H23" s="7">
        <f>SUM(H19:H22)</f>
        <v>20</v>
      </c>
      <c r="J23"/>
    </row>
    <row r="24" spans="2:10" ht="16.5" x14ac:dyDescent="0.3">
      <c r="C24" s="58" t="s">
        <v>129</v>
      </c>
      <c r="G24" s="25"/>
      <c r="J24"/>
    </row>
    <row r="25" spans="2:10" x14ac:dyDescent="0.25">
      <c r="B25" s="121" t="s">
        <v>110</v>
      </c>
      <c r="C25" s="59" t="s">
        <v>12</v>
      </c>
      <c r="D25" s="11"/>
      <c r="E25" s="11"/>
      <c r="F25" s="11"/>
      <c r="G25" s="26">
        <v>1</v>
      </c>
      <c r="H25" s="29"/>
      <c r="J25"/>
    </row>
    <row r="26" spans="2:10" x14ac:dyDescent="0.25">
      <c r="B26" s="121"/>
      <c r="C26" s="60" t="s">
        <v>13</v>
      </c>
      <c r="D26" s="12"/>
      <c r="E26" s="12"/>
      <c r="F26" s="12"/>
      <c r="G26" s="27">
        <v>5</v>
      </c>
      <c r="H26" s="30"/>
      <c r="J26"/>
    </row>
    <row r="27" spans="2:10" x14ac:dyDescent="0.25">
      <c r="B27" s="121"/>
      <c r="C27" s="60" t="s">
        <v>14</v>
      </c>
      <c r="D27" s="12"/>
      <c r="E27" s="12"/>
      <c r="F27" s="12"/>
      <c r="G27" s="27">
        <v>10</v>
      </c>
      <c r="H27" s="30"/>
      <c r="J27"/>
    </row>
    <row r="28" spans="2:10" x14ac:dyDescent="0.25">
      <c r="B28" s="121"/>
      <c r="C28" s="61" t="s">
        <v>15</v>
      </c>
      <c r="D28" s="13"/>
      <c r="E28" s="13"/>
      <c r="F28" s="13"/>
      <c r="G28" s="28">
        <v>20</v>
      </c>
      <c r="H28" s="31">
        <v>20</v>
      </c>
      <c r="J28"/>
    </row>
    <row r="29" spans="2:10" x14ac:dyDescent="0.25">
      <c r="H29" s="7">
        <f>SUM(H25:H28)</f>
        <v>20</v>
      </c>
      <c r="J29"/>
    </row>
    <row r="30" spans="2:10" ht="15.75" thickBot="1" x14ac:dyDescent="0.3"/>
    <row r="31" spans="2:10" ht="24.75" thickBot="1" x14ac:dyDescent="0.5">
      <c r="G31" s="54" t="s">
        <v>126</v>
      </c>
      <c r="H31" s="55">
        <f>+H16*H23*H29</f>
        <v>3</v>
      </c>
    </row>
    <row r="34" spans="2:12" ht="20.25" x14ac:dyDescent="0.35">
      <c r="C34" s="57" t="s">
        <v>161</v>
      </c>
    </row>
    <row r="35" spans="2:12" ht="18.75" x14ac:dyDescent="0.3">
      <c r="C35" s="57"/>
    </row>
    <row r="36" spans="2:12" ht="18.75" x14ac:dyDescent="0.3">
      <c r="C36" s="57"/>
    </row>
    <row r="38" spans="2:12" ht="40.5" customHeight="1" x14ac:dyDescent="0.25">
      <c r="C38" s="58" t="s">
        <v>24</v>
      </c>
      <c r="G38" s="32" t="s">
        <v>117</v>
      </c>
      <c r="H38" s="23" t="s">
        <v>111</v>
      </c>
      <c r="I38" s="33" t="s">
        <v>109</v>
      </c>
      <c r="J38" s="33" t="s">
        <v>133</v>
      </c>
    </row>
    <row r="39" spans="2:12" x14ac:dyDescent="0.25">
      <c r="B39" s="121" t="s">
        <v>110</v>
      </c>
      <c r="C39" s="113" t="s">
        <v>163</v>
      </c>
      <c r="D39" s="11"/>
      <c r="E39" s="11"/>
      <c r="F39" s="11"/>
      <c r="G39" s="26">
        <v>0</v>
      </c>
      <c r="H39" s="29">
        <v>0</v>
      </c>
      <c r="I39" s="26">
        <v>25</v>
      </c>
      <c r="J39" s="63">
        <f>+H39*I39</f>
        <v>0</v>
      </c>
      <c r="L39" s="3"/>
    </row>
    <row r="40" spans="2:12" x14ac:dyDescent="0.25">
      <c r="B40" s="121"/>
      <c r="C40" s="114" t="s">
        <v>164</v>
      </c>
      <c r="D40" s="12"/>
      <c r="E40" s="12"/>
      <c r="F40" s="12"/>
      <c r="G40" s="27">
        <v>1</v>
      </c>
      <c r="H40" s="30"/>
      <c r="I40" s="27">
        <v>25</v>
      </c>
      <c r="J40" s="36">
        <f t="shared" ref="J40:J88" si="0">+H40*I40</f>
        <v>0</v>
      </c>
    </row>
    <row r="41" spans="2:12" x14ac:dyDescent="0.25">
      <c r="B41" s="121"/>
      <c r="C41" s="114" t="s">
        <v>165</v>
      </c>
      <c r="D41" s="12"/>
      <c r="E41" s="12"/>
      <c r="F41" s="12"/>
      <c r="G41" s="27">
        <v>2</v>
      </c>
      <c r="H41" s="30"/>
      <c r="I41" s="27">
        <v>25</v>
      </c>
      <c r="J41" s="36">
        <f t="shared" si="0"/>
        <v>0</v>
      </c>
    </row>
    <row r="42" spans="2:12" x14ac:dyDescent="0.25">
      <c r="B42" s="121"/>
      <c r="C42" s="115" t="s">
        <v>166</v>
      </c>
      <c r="D42" s="13"/>
      <c r="E42" s="13"/>
      <c r="F42" s="13"/>
      <c r="G42" s="28">
        <v>4</v>
      </c>
      <c r="H42" s="31"/>
      <c r="I42" s="28">
        <v>25</v>
      </c>
      <c r="J42" s="38">
        <f t="shared" si="0"/>
        <v>0</v>
      </c>
    </row>
    <row r="43" spans="2:12" x14ac:dyDescent="0.25">
      <c r="G43" s="25"/>
      <c r="H43" s="25"/>
      <c r="I43" s="25"/>
      <c r="J43" s="25"/>
    </row>
    <row r="44" spans="2:12" ht="24" customHeight="1" x14ac:dyDescent="0.25">
      <c r="C44" s="58" t="s">
        <v>25</v>
      </c>
      <c r="G44" s="25"/>
      <c r="H44" s="25"/>
      <c r="I44" s="25"/>
      <c r="J44" s="25"/>
    </row>
    <row r="45" spans="2:12" x14ac:dyDescent="0.25">
      <c r="B45" s="121" t="s">
        <v>110</v>
      </c>
      <c r="C45" s="59" t="s">
        <v>16</v>
      </c>
      <c r="D45" s="11"/>
      <c r="E45" s="11"/>
      <c r="F45" s="11"/>
      <c r="G45" s="26">
        <v>0</v>
      </c>
      <c r="H45" s="29">
        <v>0</v>
      </c>
      <c r="I45" s="26">
        <v>25</v>
      </c>
      <c r="J45" s="63">
        <f t="shared" si="0"/>
        <v>0</v>
      </c>
      <c r="L45" s="3"/>
    </row>
    <row r="46" spans="2:12" x14ac:dyDescent="0.25">
      <c r="B46" s="121"/>
      <c r="C46" s="60" t="s">
        <v>17</v>
      </c>
      <c r="D46" s="12"/>
      <c r="E46" s="12"/>
      <c r="F46" s="12"/>
      <c r="G46" s="27">
        <v>1</v>
      </c>
      <c r="H46" s="30"/>
      <c r="I46" s="27">
        <v>25</v>
      </c>
      <c r="J46" s="36">
        <f t="shared" si="0"/>
        <v>0</v>
      </c>
    </row>
    <row r="47" spans="2:12" x14ac:dyDescent="0.25">
      <c r="B47" s="121"/>
      <c r="C47" s="60" t="s">
        <v>18</v>
      </c>
      <c r="D47" s="12"/>
      <c r="E47" s="12"/>
      <c r="F47" s="12"/>
      <c r="G47" s="27">
        <v>2</v>
      </c>
      <c r="H47" s="30"/>
      <c r="I47" s="27">
        <v>25</v>
      </c>
      <c r="J47" s="36">
        <f t="shared" si="0"/>
        <v>0</v>
      </c>
    </row>
    <row r="48" spans="2:12" x14ac:dyDescent="0.25">
      <c r="B48" s="121"/>
      <c r="C48" s="61" t="s">
        <v>19</v>
      </c>
      <c r="D48" s="13"/>
      <c r="E48" s="13"/>
      <c r="F48" s="13"/>
      <c r="G48" s="28">
        <v>4</v>
      </c>
      <c r="H48" s="31"/>
      <c r="I48" s="28">
        <v>25</v>
      </c>
      <c r="J48" s="38">
        <f t="shared" si="0"/>
        <v>0</v>
      </c>
    </row>
    <row r="49" spans="2:12" x14ac:dyDescent="0.25">
      <c r="G49" s="25"/>
      <c r="H49" s="25"/>
      <c r="I49" s="25"/>
      <c r="J49" s="25"/>
    </row>
    <row r="50" spans="2:12" ht="25.5" customHeight="1" x14ac:dyDescent="0.25">
      <c r="C50" s="58" t="s">
        <v>135</v>
      </c>
      <c r="G50" s="25"/>
      <c r="H50" s="25"/>
      <c r="I50" s="25"/>
      <c r="J50" s="25"/>
    </row>
    <row r="51" spans="2:12" x14ac:dyDescent="0.25">
      <c r="B51" s="121" t="s">
        <v>110</v>
      </c>
      <c r="C51" s="59" t="s">
        <v>20</v>
      </c>
      <c r="D51" s="11"/>
      <c r="E51" s="11"/>
      <c r="F51" s="11"/>
      <c r="G51" s="26">
        <v>0</v>
      </c>
      <c r="H51" s="29">
        <v>0</v>
      </c>
      <c r="I51" s="26">
        <v>15</v>
      </c>
      <c r="J51" s="63">
        <f t="shared" si="0"/>
        <v>0</v>
      </c>
      <c r="L51" s="3"/>
    </row>
    <row r="52" spans="2:12" ht="26.25" x14ac:dyDescent="0.25">
      <c r="B52" s="121"/>
      <c r="C52" s="60" t="s">
        <v>21</v>
      </c>
      <c r="D52" s="12"/>
      <c r="E52" s="12"/>
      <c r="F52" s="12"/>
      <c r="G52" s="68">
        <v>1</v>
      </c>
      <c r="H52" s="69"/>
      <c r="I52" s="68">
        <v>15</v>
      </c>
      <c r="J52" s="36">
        <f t="shared" si="0"/>
        <v>0</v>
      </c>
    </row>
    <row r="53" spans="2:12" x14ac:dyDescent="0.25">
      <c r="B53" s="121"/>
      <c r="C53" s="60" t="s">
        <v>22</v>
      </c>
      <c r="D53" s="12"/>
      <c r="E53" s="12"/>
      <c r="F53" s="12"/>
      <c r="G53" s="27">
        <v>2</v>
      </c>
      <c r="H53" s="30"/>
      <c r="I53" s="27">
        <v>15</v>
      </c>
      <c r="J53" s="36">
        <f t="shared" si="0"/>
        <v>0</v>
      </c>
    </row>
    <row r="54" spans="2:12" x14ac:dyDescent="0.25">
      <c r="B54" s="121"/>
      <c r="C54" s="61" t="s">
        <v>23</v>
      </c>
      <c r="D54" s="13"/>
      <c r="E54" s="13"/>
      <c r="F54" s="13"/>
      <c r="G54" s="28">
        <v>4</v>
      </c>
      <c r="H54" s="31"/>
      <c r="I54" s="28">
        <v>15</v>
      </c>
      <c r="J54" s="38">
        <f t="shared" si="0"/>
        <v>0</v>
      </c>
    </row>
    <row r="55" spans="2:12" x14ac:dyDescent="0.25">
      <c r="G55" s="25"/>
      <c r="H55" s="25"/>
      <c r="I55" s="25"/>
      <c r="J55" s="25"/>
    </row>
    <row r="56" spans="2:12" x14ac:dyDescent="0.25">
      <c r="C56" s="58" t="s">
        <v>32</v>
      </c>
      <c r="G56" s="25"/>
      <c r="H56" s="25"/>
      <c r="I56" s="25"/>
      <c r="J56" s="25"/>
    </row>
    <row r="57" spans="2:12" ht="26.25" x14ac:dyDescent="0.25">
      <c r="B57" s="121" t="s">
        <v>110</v>
      </c>
      <c r="C57" s="59" t="s">
        <v>33</v>
      </c>
      <c r="D57" s="11"/>
      <c r="E57" s="11"/>
      <c r="F57" s="11"/>
      <c r="G57" s="26">
        <v>0</v>
      </c>
      <c r="H57" s="29">
        <v>0</v>
      </c>
      <c r="I57" s="26">
        <v>10</v>
      </c>
      <c r="J57" s="63">
        <f t="shared" si="0"/>
        <v>0</v>
      </c>
    </row>
    <row r="58" spans="2:12" x14ac:dyDescent="0.25">
      <c r="B58" s="121"/>
      <c r="C58" s="60" t="s">
        <v>34</v>
      </c>
      <c r="D58" s="12"/>
      <c r="E58" s="12"/>
      <c r="F58" s="12"/>
      <c r="G58" s="27">
        <v>1</v>
      </c>
      <c r="H58" s="30"/>
      <c r="I58" s="27">
        <v>10</v>
      </c>
      <c r="J58" s="36">
        <f t="shared" si="0"/>
        <v>0</v>
      </c>
    </row>
    <row r="59" spans="2:12" x14ac:dyDescent="0.25">
      <c r="B59" s="121"/>
      <c r="C59" s="60" t="s">
        <v>35</v>
      </c>
      <c r="D59" s="12"/>
      <c r="E59" s="12"/>
      <c r="F59" s="12"/>
      <c r="G59" s="27">
        <v>2</v>
      </c>
      <c r="H59" s="30"/>
      <c r="I59" s="27">
        <v>10</v>
      </c>
      <c r="J59" s="36">
        <f t="shared" si="0"/>
        <v>0</v>
      </c>
    </row>
    <row r="60" spans="2:12" x14ac:dyDescent="0.25">
      <c r="B60" s="121"/>
      <c r="C60" s="61" t="s">
        <v>36</v>
      </c>
      <c r="D60" s="13"/>
      <c r="E60" s="13"/>
      <c r="F60" s="13"/>
      <c r="G60" s="28">
        <v>4</v>
      </c>
      <c r="H60" s="31"/>
      <c r="I60" s="28">
        <v>10</v>
      </c>
      <c r="J60" s="38">
        <f t="shared" si="0"/>
        <v>0</v>
      </c>
    </row>
    <row r="61" spans="2:12" x14ac:dyDescent="0.25">
      <c r="G61" s="25"/>
      <c r="H61" s="25"/>
      <c r="I61" s="25"/>
      <c r="J61" s="25"/>
    </row>
    <row r="62" spans="2:12" ht="24" customHeight="1" x14ac:dyDescent="0.25">
      <c r="C62" s="58" t="s">
        <v>26</v>
      </c>
      <c r="G62" s="25"/>
      <c r="H62" s="25"/>
      <c r="I62" s="25"/>
      <c r="J62" s="25"/>
    </row>
    <row r="63" spans="2:12" x14ac:dyDescent="0.25">
      <c r="B63" s="121" t="s">
        <v>132</v>
      </c>
      <c r="C63" s="113" t="s">
        <v>167</v>
      </c>
      <c r="D63" s="11"/>
      <c r="E63" s="11"/>
      <c r="F63" s="11"/>
      <c r="G63" s="26">
        <v>1</v>
      </c>
      <c r="H63" s="29">
        <v>1</v>
      </c>
      <c r="I63" s="26">
        <v>5</v>
      </c>
      <c r="J63" s="63">
        <f t="shared" si="0"/>
        <v>5</v>
      </c>
    </row>
    <row r="64" spans="2:12" ht="26.25" x14ac:dyDescent="0.25">
      <c r="B64" s="121"/>
      <c r="C64" s="114" t="s">
        <v>168</v>
      </c>
      <c r="D64" s="12"/>
      <c r="E64" s="12"/>
      <c r="F64" s="12"/>
      <c r="G64" s="27">
        <v>2</v>
      </c>
      <c r="H64" s="30"/>
      <c r="I64" s="27">
        <v>5</v>
      </c>
      <c r="J64" s="36">
        <f t="shared" si="0"/>
        <v>0</v>
      </c>
    </row>
    <row r="65" spans="2:10" ht="26.25" x14ac:dyDescent="0.25">
      <c r="B65" s="121"/>
      <c r="C65" s="115" t="s">
        <v>27</v>
      </c>
      <c r="D65" s="13"/>
      <c r="E65" s="13"/>
      <c r="F65" s="13"/>
      <c r="G65" s="28">
        <v>4</v>
      </c>
      <c r="H65" s="31"/>
      <c r="I65" s="28">
        <v>5</v>
      </c>
      <c r="J65" s="38">
        <f t="shared" si="0"/>
        <v>0</v>
      </c>
    </row>
    <row r="66" spans="2:10" x14ac:dyDescent="0.25">
      <c r="G66" s="25"/>
      <c r="H66" s="25"/>
      <c r="I66" s="25"/>
      <c r="J66" s="25"/>
    </row>
    <row r="67" spans="2:10" ht="24" customHeight="1" x14ac:dyDescent="0.25">
      <c r="C67" s="58" t="s">
        <v>136</v>
      </c>
      <c r="G67" s="25"/>
      <c r="H67" s="25"/>
      <c r="I67" s="25"/>
      <c r="J67" s="25"/>
    </row>
    <row r="68" spans="2:10" x14ac:dyDescent="0.25">
      <c r="B68" s="121" t="s">
        <v>110</v>
      </c>
      <c r="C68" s="59" t="s">
        <v>28</v>
      </c>
      <c r="D68" s="11"/>
      <c r="E68" s="11"/>
      <c r="F68" s="11"/>
      <c r="G68" s="26">
        <v>0</v>
      </c>
      <c r="H68" s="29">
        <v>0</v>
      </c>
      <c r="I68" s="26">
        <v>5</v>
      </c>
      <c r="J68" s="63">
        <f t="shared" si="0"/>
        <v>0</v>
      </c>
    </row>
    <row r="69" spans="2:10" x14ac:dyDescent="0.25">
      <c r="B69" s="121"/>
      <c r="C69" s="60" t="s">
        <v>29</v>
      </c>
      <c r="D69" s="12"/>
      <c r="E69" s="12"/>
      <c r="F69" s="12"/>
      <c r="G69" s="27">
        <v>1</v>
      </c>
      <c r="H69" s="30"/>
      <c r="I69" s="27">
        <v>5</v>
      </c>
      <c r="J69" s="36">
        <f t="shared" si="0"/>
        <v>0</v>
      </c>
    </row>
    <row r="70" spans="2:10" x14ac:dyDescent="0.25">
      <c r="B70" s="121"/>
      <c r="C70" s="60" t="s">
        <v>30</v>
      </c>
      <c r="D70" s="12"/>
      <c r="E70" s="12"/>
      <c r="F70" s="12"/>
      <c r="G70" s="27">
        <v>2</v>
      </c>
      <c r="H70" s="30"/>
      <c r="I70" s="27">
        <v>5</v>
      </c>
      <c r="J70" s="36">
        <f t="shared" si="0"/>
        <v>0</v>
      </c>
    </row>
    <row r="71" spans="2:10" x14ac:dyDescent="0.25">
      <c r="B71" s="121"/>
      <c r="C71" s="61" t="s">
        <v>31</v>
      </c>
      <c r="D71" s="13"/>
      <c r="E71" s="13"/>
      <c r="F71" s="13"/>
      <c r="G71" s="28">
        <v>4</v>
      </c>
      <c r="H71" s="31"/>
      <c r="I71" s="28">
        <v>5</v>
      </c>
      <c r="J71" s="38">
        <f t="shared" si="0"/>
        <v>0</v>
      </c>
    </row>
    <row r="72" spans="2:10" x14ac:dyDescent="0.25">
      <c r="G72" s="25"/>
      <c r="H72" s="25"/>
      <c r="I72" s="25"/>
      <c r="J72" s="25"/>
    </row>
    <row r="73" spans="2:10" ht="24.75" customHeight="1" x14ac:dyDescent="0.25">
      <c r="C73" s="58" t="s">
        <v>37</v>
      </c>
      <c r="G73" s="25"/>
      <c r="H73" s="25"/>
      <c r="I73" s="25"/>
      <c r="J73" s="25"/>
    </row>
    <row r="74" spans="2:10" ht="18.75" customHeight="1" x14ac:dyDescent="0.25">
      <c r="B74" s="121" t="s">
        <v>132</v>
      </c>
      <c r="C74" s="59" t="s">
        <v>38</v>
      </c>
      <c r="D74" s="11"/>
      <c r="E74" s="11"/>
      <c r="F74" s="11"/>
      <c r="G74" s="26">
        <v>1</v>
      </c>
      <c r="H74" s="29">
        <v>1</v>
      </c>
      <c r="I74" s="26">
        <v>5</v>
      </c>
      <c r="J74" s="63">
        <f t="shared" si="0"/>
        <v>5</v>
      </c>
    </row>
    <row r="75" spans="2:10" x14ac:dyDescent="0.25">
      <c r="B75" s="121"/>
      <c r="C75" s="60" t="s">
        <v>39</v>
      </c>
      <c r="D75" s="12"/>
      <c r="E75" s="12"/>
      <c r="F75" s="12"/>
      <c r="G75" s="27">
        <v>2</v>
      </c>
      <c r="H75" s="30"/>
      <c r="I75" s="27">
        <v>5</v>
      </c>
      <c r="J75" s="36">
        <f t="shared" si="0"/>
        <v>0</v>
      </c>
    </row>
    <row r="76" spans="2:10" x14ac:dyDescent="0.25">
      <c r="B76" s="121"/>
      <c r="C76" s="61" t="s">
        <v>40</v>
      </c>
      <c r="D76" s="13"/>
      <c r="E76" s="13"/>
      <c r="F76" s="13"/>
      <c r="G76" s="28">
        <v>4</v>
      </c>
      <c r="H76" s="31"/>
      <c r="I76" s="28">
        <v>5</v>
      </c>
      <c r="J76" s="38">
        <f t="shared" si="0"/>
        <v>0</v>
      </c>
    </row>
    <row r="77" spans="2:10" x14ac:dyDescent="0.25">
      <c r="B77" s="15"/>
      <c r="G77" s="25"/>
      <c r="H77" s="25"/>
      <c r="I77" s="25"/>
      <c r="J77" s="25"/>
    </row>
    <row r="78" spans="2:10" ht="26.25" customHeight="1" x14ac:dyDescent="0.25">
      <c r="C78" s="58" t="s">
        <v>41</v>
      </c>
      <c r="G78" s="25"/>
      <c r="H78" s="25"/>
      <c r="I78" s="25"/>
      <c r="J78" s="25"/>
    </row>
    <row r="79" spans="2:10" x14ac:dyDescent="0.25">
      <c r="B79" s="121" t="s">
        <v>110</v>
      </c>
      <c r="C79" s="59" t="s">
        <v>42</v>
      </c>
      <c r="D79" s="11"/>
      <c r="E79" s="11"/>
      <c r="F79" s="11"/>
      <c r="G79" s="26">
        <v>0</v>
      </c>
      <c r="H79" s="29">
        <v>0</v>
      </c>
      <c r="I79" s="26">
        <v>5</v>
      </c>
      <c r="J79" s="63">
        <f t="shared" si="0"/>
        <v>0</v>
      </c>
    </row>
    <row r="80" spans="2:10" x14ac:dyDescent="0.25">
      <c r="B80" s="121"/>
      <c r="C80" s="60" t="s">
        <v>43</v>
      </c>
      <c r="D80" s="12"/>
      <c r="E80" s="12"/>
      <c r="F80" s="12"/>
      <c r="G80" s="27">
        <v>1</v>
      </c>
      <c r="H80" s="30"/>
      <c r="I80" s="27">
        <v>5</v>
      </c>
      <c r="J80" s="36">
        <f t="shared" si="0"/>
        <v>0</v>
      </c>
    </row>
    <row r="81" spans="2:12" x14ac:dyDescent="0.25">
      <c r="B81" s="121"/>
      <c r="C81" s="60" t="s">
        <v>44</v>
      </c>
      <c r="D81" s="12"/>
      <c r="E81" s="12"/>
      <c r="F81" s="12"/>
      <c r="G81" s="27">
        <v>2</v>
      </c>
      <c r="H81" s="30"/>
      <c r="I81" s="27">
        <v>5</v>
      </c>
      <c r="J81" s="36">
        <f t="shared" si="0"/>
        <v>0</v>
      </c>
    </row>
    <row r="82" spans="2:12" x14ac:dyDescent="0.25">
      <c r="B82" s="121"/>
      <c r="C82" s="61" t="s">
        <v>45</v>
      </c>
      <c r="D82" s="13"/>
      <c r="E82" s="13"/>
      <c r="F82" s="13"/>
      <c r="G82" s="28">
        <v>4</v>
      </c>
      <c r="H82" s="31"/>
      <c r="I82" s="28">
        <v>5</v>
      </c>
      <c r="J82" s="38">
        <f t="shared" si="0"/>
        <v>0</v>
      </c>
    </row>
    <row r="83" spans="2:12" x14ac:dyDescent="0.25">
      <c r="G83" s="25"/>
      <c r="H83" s="25"/>
      <c r="I83" s="25"/>
      <c r="J83" s="25"/>
    </row>
    <row r="84" spans="2:12" ht="23.25" customHeight="1" x14ac:dyDescent="0.25">
      <c r="C84" s="58" t="s">
        <v>62</v>
      </c>
      <c r="G84" s="25"/>
      <c r="H84" s="25"/>
      <c r="I84" s="25"/>
      <c r="J84" s="25"/>
    </row>
    <row r="85" spans="2:12" x14ac:dyDescent="0.25">
      <c r="B85" s="121" t="s">
        <v>110</v>
      </c>
      <c r="C85" s="59" t="s">
        <v>46</v>
      </c>
      <c r="D85" s="11"/>
      <c r="E85" s="11"/>
      <c r="F85" s="11"/>
      <c r="G85" s="26">
        <v>0</v>
      </c>
      <c r="H85" s="29">
        <v>0</v>
      </c>
      <c r="I85" s="26">
        <v>5</v>
      </c>
      <c r="J85" s="63">
        <f t="shared" si="0"/>
        <v>0</v>
      </c>
    </row>
    <row r="86" spans="2:12" x14ac:dyDescent="0.25">
      <c r="B86" s="121"/>
      <c r="C86" s="60" t="s">
        <v>47</v>
      </c>
      <c r="D86" s="12"/>
      <c r="E86" s="12"/>
      <c r="F86" s="12"/>
      <c r="G86" s="27">
        <v>1</v>
      </c>
      <c r="H86" s="30"/>
      <c r="I86" s="27">
        <v>5</v>
      </c>
      <c r="J86" s="36">
        <f t="shared" si="0"/>
        <v>0</v>
      </c>
      <c r="L86" s="3"/>
    </row>
    <row r="87" spans="2:12" x14ac:dyDescent="0.25">
      <c r="B87" s="121"/>
      <c r="C87" s="60" t="s">
        <v>48</v>
      </c>
      <c r="D87" s="12"/>
      <c r="E87" s="12"/>
      <c r="F87" s="12"/>
      <c r="G87" s="27">
        <v>2</v>
      </c>
      <c r="H87" s="30"/>
      <c r="I87" s="27">
        <v>5</v>
      </c>
      <c r="J87" s="36">
        <f t="shared" si="0"/>
        <v>0</v>
      </c>
    </row>
    <row r="88" spans="2:12" x14ac:dyDescent="0.25">
      <c r="B88" s="121"/>
      <c r="C88" s="61" t="s">
        <v>49</v>
      </c>
      <c r="D88" s="13"/>
      <c r="E88" s="13"/>
      <c r="F88" s="13"/>
      <c r="G88" s="28">
        <v>4</v>
      </c>
      <c r="H88" s="31"/>
      <c r="I88" s="28">
        <v>5</v>
      </c>
      <c r="J88" s="38">
        <f t="shared" si="0"/>
        <v>0</v>
      </c>
    </row>
    <row r="89" spans="2:12" x14ac:dyDescent="0.25">
      <c r="H89" s="7">
        <f>SUM(J39:J88)</f>
        <v>10</v>
      </c>
    </row>
    <row r="90" spans="2:12" ht="15.75" thickBot="1" x14ac:dyDescent="0.3"/>
    <row r="91" spans="2:12" ht="24.75" thickBot="1" x14ac:dyDescent="0.5">
      <c r="G91" s="54" t="s">
        <v>130</v>
      </c>
      <c r="H91" s="64">
        <f>+H89*H16</f>
        <v>7.4999999999999997E-2</v>
      </c>
    </row>
    <row r="93" spans="2:12" ht="15.75" thickBot="1" x14ac:dyDescent="0.3"/>
    <row r="94" spans="2:12" ht="21.75" thickBot="1" x14ac:dyDescent="0.4">
      <c r="G94" s="54" t="s">
        <v>131</v>
      </c>
      <c r="H94" s="64">
        <f>+(H31+H91)/2</f>
        <v>1.5375000000000001</v>
      </c>
    </row>
  </sheetData>
  <mergeCells count="12">
    <mergeCell ref="B51:B54"/>
    <mergeCell ref="B12:B15"/>
    <mergeCell ref="B19:B22"/>
    <mergeCell ref="B25:B28"/>
    <mergeCell ref="B39:B42"/>
    <mergeCell ref="B45:B48"/>
    <mergeCell ref="B57:B60"/>
    <mergeCell ref="B63:B65"/>
    <mergeCell ref="B68:B71"/>
    <mergeCell ref="B79:B82"/>
    <mergeCell ref="B85:B88"/>
    <mergeCell ref="B74:B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1"/>
  <sheetViews>
    <sheetView zoomScaleNormal="100" workbookViewId="0">
      <selection activeCell="I10" sqref="I10"/>
    </sheetView>
  </sheetViews>
  <sheetFormatPr baseColWidth="10" defaultRowHeight="15" x14ac:dyDescent="0.25"/>
  <cols>
    <col min="1" max="2" width="3.28515625" customWidth="1"/>
    <col min="6" max="6" width="37.42578125" customWidth="1"/>
    <col min="7" max="7" width="22" customWidth="1"/>
  </cols>
  <sheetData>
    <row r="1" spans="3:12" ht="23.25" x14ac:dyDescent="0.35">
      <c r="C1" s="65" t="s">
        <v>160</v>
      </c>
    </row>
    <row r="10" spans="3:12" ht="18.75" x14ac:dyDescent="0.3">
      <c r="C10" s="34" t="s">
        <v>159</v>
      </c>
    </row>
    <row r="11" spans="3:12" ht="15.75" thickBot="1" x14ac:dyDescent="0.3"/>
    <row r="12" spans="3:12" ht="15.75" x14ac:dyDescent="0.25">
      <c r="C12" s="90" t="s">
        <v>147</v>
      </c>
      <c r="D12" s="91"/>
      <c r="E12" s="91"/>
      <c r="F12" s="91"/>
      <c r="G12" s="92" t="s">
        <v>140</v>
      </c>
      <c r="H12" s="74">
        <f>+'Valor del Sitio'!F135</f>
        <v>4.75</v>
      </c>
    </row>
    <row r="13" spans="3:12" ht="15.75" x14ac:dyDescent="0.25">
      <c r="C13" s="93" t="s">
        <v>148</v>
      </c>
      <c r="D13" s="94"/>
      <c r="E13" s="94"/>
      <c r="F13" s="94"/>
      <c r="G13" s="95" t="s">
        <v>141</v>
      </c>
      <c r="H13" s="75">
        <f>+'Valor del Sitio'!H135</f>
        <v>8.25</v>
      </c>
      <c r="J13" s="86"/>
      <c r="K13" s="87" t="s">
        <v>157</v>
      </c>
      <c r="L13" s="88"/>
    </row>
    <row r="14" spans="3:12" ht="15.75" x14ac:dyDescent="0.25">
      <c r="C14" s="93" t="s">
        <v>149</v>
      </c>
      <c r="D14" s="94"/>
      <c r="E14" s="94"/>
      <c r="F14" s="94"/>
      <c r="G14" s="95" t="s">
        <v>142</v>
      </c>
      <c r="H14" s="75">
        <f>+'Valor del Sitio'!J135</f>
        <v>7.5</v>
      </c>
    </row>
    <row r="15" spans="3:12" ht="15.75" x14ac:dyDescent="0.25">
      <c r="C15" s="93" t="s">
        <v>150</v>
      </c>
      <c r="D15" s="94"/>
      <c r="E15" s="94"/>
      <c r="F15" s="94"/>
      <c r="G15" s="95" t="s">
        <v>143</v>
      </c>
      <c r="H15" s="75">
        <f>+'Suceptibilidad de Degradación'!H31</f>
        <v>3</v>
      </c>
    </row>
    <row r="16" spans="3:12" ht="15.75" x14ac:dyDescent="0.25">
      <c r="C16" s="93" t="s">
        <v>151</v>
      </c>
      <c r="D16" s="94"/>
      <c r="E16" s="94"/>
      <c r="F16" s="94"/>
      <c r="G16" s="95" t="s">
        <v>144</v>
      </c>
      <c r="H16" s="75">
        <f>+'Suceptibilidad de Degradación'!H91</f>
        <v>7.4999999999999997E-2</v>
      </c>
    </row>
    <row r="17" spans="3:11" ht="16.5" thickBot="1" x14ac:dyDescent="0.3">
      <c r="C17" s="96" t="s">
        <v>145</v>
      </c>
      <c r="D17" s="97"/>
      <c r="E17" s="97"/>
      <c r="F17" s="97"/>
      <c r="G17" s="98" t="s">
        <v>146</v>
      </c>
      <c r="H17" s="76">
        <f>+'Suceptibilidad de Degradación'!H94</f>
        <v>1.5375000000000001</v>
      </c>
    </row>
    <row r="19" spans="3:11" ht="18.75" x14ac:dyDescent="0.3">
      <c r="C19" s="34" t="s">
        <v>139</v>
      </c>
    </row>
    <row r="20" spans="3:11" ht="15.75" thickBot="1" x14ac:dyDescent="0.3">
      <c r="G20" t="s">
        <v>71</v>
      </c>
      <c r="H20" t="s">
        <v>72</v>
      </c>
    </row>
    <row r="21" spans="3:11" ht="15.75" x14ac:dyDescent="0.25">
      <c r="C21" s="99" t="s">
        <v>69</v>
      </c>
      <c r="D21" s="91"/>
      <c r="E21" s="91"/>
      <c r="F21" s="91"/>
      <c r="G21" s="91" t="s">
        <v>68</v>
      </c>
      <c r="H21" s="101" t="s">
        <v>70</v>
      </c>
      <c r="I21" s="91"/>
      <c r="J21" s="74">
        <f>+(H12*H15)/10</f>
        <v>1.425</v>
      </c>
    </row>
    <row r="22" spans="3:11" ht="15.75" x14ac:dyDescent="0.25">
      <c r="C22" s="100" t="s">
        <v>74</v>
      </c>
      <c r="D22" s="94"/>
      <c r="E22" s="94"/>
      <c r="F22" s="94"/>
      <c r="G22" s="94" t="s">
        <v>138</v>
      </c>
      <c r="H22" s="102" t="s">
        <v>73</v>
      </c>
      <c r="I22" s="94"/>
      <c r="J22" s="75">
        <f>+(H13*H15)/10</f>
        <v>2.4750000000000001</v>
      </c>
    </row>
    <row r="23" spans="3:11" ht="15.75" x14ac:dyDescent="0.25">
      <c r="C23" s="100" t="s">
        <v>76</v>
      </c>
      <c r="D23" s="94"/>
      <c r="E23" s="94"/>
      <c r="F23" s="94"/>
      <c r="G23" s="94" t="s">
        <v>77</v>
      </c>
      <c r="H23" s="102" t="s">
        <v>75</v>
      </c>
      <c r="I23" s="94"/>
      <c r="J23" s="75">
        <f>+(H14*H15)/10</f>
        <v>2.25</v>
      </c>
    </row>
    <row r="24" spans="3:11" ht="15.75" x14ac:dyDescent="0.25">
      <c r="C24" s="93" t="s">
        <v>79</v>
      </c>
      <c r="D24" s="94"/>
      <c r="E24" s="94"/>
      <c r="F24" s="94"/>
      <c r="G24" s="70" t="s">
        <v>137</v>
      </c>
      <c r="H24" s="71" t="s">
        <v>78</v>
      </c>
      <c r="I24" s="70"/>
      <c r="J24" s="77">
        <f>MAX(J21:J23)</f>
        <v>2.4750000000000001</v>
      </c>
    </row>
    <row r="25" spans="3:11" ht="15.75" x14ac:dyDescent="0.25">
      <c r="C25" s="100" t="s">
        <v>81</v>
      </c>
      <c r="D25" s="94"/>
      <c r="E25" s="94"/>
      <c r="F25" s="94"/>
      <c r="G25" s="94" t="s">
        <v>82</v>
      </c>
      <c r="H25" s="102" t="s">
        <v>80</v>
      </c>
      <c r="I25" s="94"/>
      <c r="J25" s="75">
        <f>+(H12*H16)/10</f>
        <v>3.5625000000000004E-2</v>
      </c>
    </row>
    <row r="26" spans="3:11" ht="15.75" x14ac:dyDescent="0.25">
      <c r="C26" s="100" t="s">
        <v>153</v>
      </c>
      <c r="D26" s="94"/>
      <c r="E26" s="94"/>
      <c r="F26" s="94"/>
      <c r="G26" s="94" t="s">
        <v>155</v>
      </c>
      <c r="H26" s="102" t="s">
        <v>156</v>
      </c>
      <c r="I26" s="94"/>
      <c r="J26" s="75">
        <f>+(H13*H16)/10</f>
        <v>6.1874999999999999E-2</v>
      </c>
    </row>
    <row r="27" spans="3:11" ht="15.75" x14ac:dyDescent="0.25">
      <c r="C27" s="100" t="s">
        <v>154</v>
      </c>
      <c r="D27" s="94"/>
      <c r="E27" s="94"/>
      <c r="F27" s="94"/>
      <c r="G27" s="94" t="s">
        <v>84</v>
      </c>
      <c r="H27" s="102" t="s">
        <v>83</v>
      </c>
      <c r="I27" s="94"/>
      <c r="J27" s="75">
        <f>+(H14*H16)/10</f>
        <v>5.6250000000000001E-2</v>
      </c>
    </row>
    <row r="28" spans="3:11" ht="15.75" x14ac:dyDescent="0.25">
      <c r="C28" s="93" t="s">
        <v>86</v>
      </c>
      <c r="D28" s="94"/>
      <c r="E28" s="94"/>
      <c r="F28" s="94"/>
      <c r="G28" s="70" t="s">
        <v>87</v>
      </c>
      <c r="H28" s="71" t="s">
        <v>85</v>
      </c>
      <c r="I28" s="70"/>
      <c r="J28" s="77">
        <f>MAX(J25:J27)</f>
        <v>6.1874999999999999E-2</v>
      </c>
    </row>
    <row r="29" spans="3:11" ht="15.75" x14ac:dyDescent="0.25">
      <c r="C29" s="100" t="s">
        <v>89</v>
      </c>
      <c r="D29" s="94"/>
      <c r="E29" s="94"/>
      <c r="F29" s="94"/>
      <c r="G29" s="94" t="s">
        <v>90</v>
      </c>
      <c r="H29" s="102" t="s">
        <v>88</v>
      </c>
      <c r="I29" s="94"/>
      <c r="J29" s="75">
        <f>+(H12*H17)/10</f>
        <v>0.73031250000000003</v>
      </c>
    </row>
    <row r="30" spans="3:11" ht="15.75" x14ac:dyDescent="0.25">
      <c r="C30" s="100" t="s">
        <v>92</v>
      </c>
      <c r="D30" s="94"/>
      <c r="E30" s="94"/>
      <c r="F30" s="94"/>
      <c r="G30" s="94" t="s">
        <v>93</v>
      </c>
      <c r="H30" s="102" t="s">
        <v>91</v>
      </c>
      <c r="I30" s="94"/>
      <c r="J30" s="75">
        <f>+(H13*H17)/10</f>
        <v>1.2684375000000001</v>
      </c>
      <c r="K30" t="s">
        <v>63</v>
      </c>
    </row>
    <row r="31" spans="3:11" ht="15.75" x14ac:dyDescent="0.25">
      <c r="C31" s="100" t="s">
        <v>95</v>
      </c>
      <c r="D31" s="94"/>
      <c r="E31" s="94"/>
      <c r="F31" s="94"/>
      <c r="G31" s="94" t="s">
        <v>96</v>
      </c>
      <c r="H31" s="102" t="s">
        <v>94</v>
      </c>
      <c r="I31" s="94"/>
      <c r="J31" s="75">
        <f>+(H14*H17)/10</f>
        <v>1.153125</v>
      </c>
    </row>
    <row r="32" spans="3:11" ht="21.75" thickBot="1" x14ac:dyDescent="0.4">
      <c r="C32" s="96" t="s">
        <v>98</v>
      </c>
      <c r="D32" s="97"/>
      <c r="E32" s="97"/>
      <c r="F32" s="97"/>
      <c r="G32" s="72" t="s">
        <v>99</v>
      </c>
      <c r="H32" s="73" t="s">
        <v>97</v>
      </c>
      <c r="I32" s="72"/>
      <c r="J32" s="89">
        <f>MAX(J29:J31)</f>
        <v>1.2684375000000001</v>
      </c>
    </row>
    <row r="34" spans="3:8" ht="18.75" x14ac:dyDescent="0.25">
      <c r="C34" s="111" t="s">
        <v>152</v>
      </c>
    </row>
    <row r="37" spans="3:8" x14ac:dyDescent="0.25">
      <c r="G37" s="2" t="s">
        <v>104</v>
      </c>
    </row>
    <row r="38" spans="3:8" ht="17.25" customHeight="1" x14ac:dyDescent="0.25">
      <c r="C38" s="103" t="s">
        <v>100</v>
      </c>
      <c r="D38" s="104"/>
      <c r="E38" s="104"/>
      <c r="F38" s="104"/>
      <c r="G38" s="104" t="s">
        <v>101</v>
      </c>
      <c r="H38" s="105"/>
    </row>
    <row r="39" spans="3:8" ht="17.25" customHeight="1" x14ac:dyDescent="0.25">
      <c r="C39" s="106" t="s">
        <v>102</v>
      </c>
      <c r="D39" s="94"/>
      <c r="E39" s="94"/>
      <c r="F39" s="94"/>
      <c r="G39" s="94" t="s">
        <v>103</v>
      </c>
      <c r="H39" s="107"/>
    </row>
    <row r="40" spans="3:8" ht="17.25" customHeight="1" x14ac:dyDescent="0.25">
      <c r="C40" s="106" t="s">
        <v>105</v>
      </c>
      <c r="D40" s="94"/>
      <c r="E40" s="94"/>
      <c r="F40" s="94"/>
      <c r="G40" s="94" t="s">
        <v>106</v>
      </c>
      <c r="H40" s="107"/>
    </row>
    <row r="41" spans="3:8" ht="17.25" customHeight="1" x14ac:dyDescent="0.25">
      <c r="C41" s="108" t="s">
        <v>107</v>
      </c>
      <c r="D41" s="109"/>
      <c r="E41" s="109"/>
      <c r="F41" s="109"/>
      <c r="G41" s="109" t="s">
        <v>108</v>
      </c>
      <c r="H41" s="1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 del Sitio</vt:lpstr>
      <vt:lpstr>Suceptibilidad de Degradación</vt:lpstr>
      <vt:lpstr>Risk degra y protección</vt:lpstr>
    </vt:vector>
  </TitlesOfParts>
  <Company>SEGEMAR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fmiranda</dc:creator>
  <cp:lastModifiedBy>Luffi</cp:lastModifiedBy>
  <dcterms:created xsi:type="dcterms:W3CDTF">2018-07-05T16:23:57Z</dcterms:created>
  <dcterms:modified xsi:type="dcterms:W3CDTF">2018-08-20T12:41:49Z</dcterms:modified>
</cp:coreProperties>
</file>